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<sst xmlns="http://schemas.openxmlformats.org/spreadsheetml/2006/main" count="188" uniqueCount="132">
  <si>
    <t>ADEQUAÇÃO DE EDIFICAÇÃO PARA IMPLANTAÇÃO DE UNIDADE ESCOLAR</t>
  </si>
  <si>
    <t>REFERÊNCIA:</t>
  </si>
  <si>
    <t>CDHU VERSÃO 188 NÃO DESONERADO</t>
  </si>
  <si>
    <t>Bairro São Pedro</t>
  </si>
  <si>
    <t>FDE OUTUBRO/2022 NÃO DESONERADO</t>
  </si>
  <si>
    <t>Local: Rua Ricardo Pasquali, 82 - B - Ponte Alta - Tietê - SP</t>
  </si>
  <si>
    <t>SIURB JANEIRO/2022 NÃO DESONERADO</t>
  </si>
  <si>
    <t>BDI 1:</t>
  </si>
  <si>
    <t>DATA BASE:</t>
  </si>
  <si>
    <t>ITEM</t>
  </si>
  <si>
    <t>CÓDIGO</t>
  </si>
  <si>
    <t>BANCO</t>
  </si>
  <si>
    <t>DESCRIÇÃO</t>
  </si>
  <si>
    <t>UN</t>
  </si>
  <si>
    <t>QUANT</t>
  </si>
  <si>
    <t>VALOR UNIT</t>
  </si>
  <si>
    <t>VALOR C/ BDI</t>
  </si>
  <si>
    <t xml:space="preserve">TOTAL </t>
  </si>
  <si>
    <t>1.</t>
  </si>
  <si>
    <t>Forro e Divisórias</t>
  </si>
  <si>
    <t>1.1</t>
  </si>
  <si>
    <t>22.03.070</t>
  </si>
  <si>
    <t>CDHU</t>
  </si>
  <si>
    <t>Forro em lâmina de PVC</t>
  </si>
  <si>
    <t>M²</t>
  </si>
  <si>
    <t>1.2</t>
  </si>
  <si>
    <t>14.30.270</t>
  </si>
  <si>
    <t>Divisória em placas de gesso acartonado, resistência ao fogo 30 minutos, espessura 73/48mm ‐ 1ST / 1ST LM</t>
  </si>
  <si>
    <t>1.3</t>
  </si>
  <si>
    <t>17.04.020</t>
  </si>
  <si>
    <t>Revestimento em gesso liso desempenado</t>
  </si>
  <si>
    <t>1.4</t>
  </si>
  <si>
    <t>33.10.041</t>
  </si>
  <si>
    <t>Esmalte à base de água em massa, inclusive preparo</t>
  </si>
  <si>
    <t>2.</t>
  </si>
  <si>
    <t>Esquadrias</t>
  </si>
  <si>
    <t>2.1</t>
  </si>
  <si>
    <t>23.02.040</t>
  </si>
  <si>
    <t>Porta macho e fêmea com batente de madeira ‐ 80 x 210 cm</t>
  </si>
  <si>
    <t>unid.</t>
  </si>
  <si>
    <t>2.2</t>
  </si>
  <si>
    <t>23.02.050</t>
  </si>
  <si>
    <t>Porta macho e fêmea com batente de madeira ‐ 90 x 210 cm</t>
  </si>
  <si>
    <t>2.3</t>
  </si>
  <si>
    <t>33.05.330</t>
  </si>
  <si>
    <t>Verniz em superfície de madeira</t>
  </si>
  <si>
    <t>2.4</t>
  </si>
  <si>
    <t>17.10.73</t>
  </si>
  <si>
    <t>SIURB</t>
  </si>
  <si>
    <t>Vitrô de correr em vidro temperado 10 mm com ferragens</t>
  </si>
  <si>
    <t>2.5</t>
  </si>
  <si>
    <t>06.03.040</t>
  </si>
  <si>
    <t>FDE</t>
  </si>
  <si>
    <t>Tela arame galvanizado mosqueteira contra insetos</t>
  </si>
  <si>
    <t>2.6</t>
  </si>
  <si>
    <t>Porta de correr em vidro temperado 10 mm com ferragens</t>
  </si>
  <si>
    <t>2.7</t>
  </si>
  <si>
    <t>19.01.062</t>
  </si>
  <si>
    <t>Peitoril e/ou soleira em granito, espessura de 2 cm e largura até 20 cm, acabamento polido</t>
  </si>
  <si>
    <t>M</t>
  </si>
  <si>
    <t>3.</t>
  </si>
  <si>
    <t>Adequação cozinha</t>
  </si>
  <si>
    <t>3.1</t>
  </si>
  <si>
    <t>18.06.102</t>
  </si>
  <si>
    <t>Placa cerâmica esmaltada PEI‐5 para área interna, grupo de absorção BIIb, resistência química B, assentado com argamassa colante industrializada</t>
  </si>
  <si>
    <t>3.2</t>
  </si>
  <si>
    <t>03.02.040</t>
  </si>
  <si>
    <t>Demolição manual de alvenaria de elevação ou elemento vazado, incluindo revestimento</t>
  </si>
  <si>
    <t>M³</t>
  </si>
  <si>
    <t>3.3</t>
  </si>
  <si>
    <t>44.02.062</t>
  </si>
  <si>
    <t>Tampo/bancada em granito, com frontão, espessura de 2 cm, acabamento polido</t>
  </si>
  <si>
    <t>3.4</t>
  </si>
  <si>
    <t>44.06.330</t>
  </si>
  <si>
    <t>Cuba em aço inoxidável simples de 500x400x400mm</t>
  </si>
  <si>
    <t>3.5</t>
  </si>
  <si>
    <t>44.03.590</t>
  </si>
  <si>
    <t>Torneira de mesa para pia com bica móvel e arejador em latão fundido cromado</t>
  </si>
  <si>
    <t>3.6</t>
  </si>
  <si>
    <t>44.20.010</t>
  </si>
  <si>
    <t>Sifão plástico sanfonado universal de 1´</t>
  </si>
  <si>
    <t>4.</t>
  </si>
  <si>
    <t>Guarda corpo e corrimão</t>
  </si>
  <si>
    <t>4.1</t>
  </si>
  <si>
    <t>24.03.040</t>
  </si>
  <si>
    <t>Guarda‐corpo tubular com tela em aço galvanizado, diâmetro de 1 1/2´</t>
  </si>
  <si>
    <t>4.2</t>
  </si>
  <si>
    <t>24.03.310</t>
  </si>
  <si>
    <t>Corrimão tubular em aço galvanizado, diâmetro 1 1/2´</t>
  </si>
  <si>
    <t>4.3</t>
  </si>
  <si>
    <t>33.07.102</t>
  </si>
  <si>
    <t>Esmalte a base de água em estrutura metálica</t>
  </si>
  <si>
    <t>5.</t>
  </si>
  <si>
    <t>Instalações Elétricas</t>
  </si>
  <si>
    <t>5.1</t>
  </si>
  <si>
    <t>40.04.460</t>
  </si>
  <si>
    <t>Tomada 2P+T de 20 A ‐ 250 V, completa</t>
  </si>
  <si>
    <t>5.2</t>
  </si>
  <si>
    <t>40.04.080</t>
  </si>
  <si>
    <t>Tomada para telefone 4P, padrão TELEBRÁS, com placa</t>
  </si>
  <si>
    <t>5.3</t>
  </si>
  <si>
    <t>39.29.110</t>
  </si>
  <si>
    <t>Cabo de cobre flexível de 1,5 mm², isolamento 750 V ‐ isolação LSHF/A 70°C ‐  baixa emissão de fumaça e gases</t>
  </si>
  <si>
    <t>5.4</t>
  </si>
  <si>
    <t>39.29.111</t>
  </si>
  <si>
    <t>Cabo de cobre flexível de 2,5 mm², isolamento 750 V ‐ isolação LSHF/A 70°C ‐  baixa emissão de fumaça e gases</t>
  </si>
  <si>
    <t>5.5</t>
  </si>
  <si>
    <t>39.11.020</t>
  </si>
  <si>
    <t>Cabo telefônico CI, com 10 pares de 0,50 mm, para centrais telefônicas, equipamentos e rede interna</t>
  </si>
  <si>
    <t>5.6</t>
  </si>
  <si>
    <t>37.03.200</t>
  </si>
  <si>
    <t>Quadro de distribuição universal de embutir, para disjuntores 16 DIN / 12 Bolt‐on ‐ 150 A ‐ sem componentes</t>
  </si>
  <si>
    <t>5.7</t>
  </si>
  <si>
    <t>37.13.600</t>
  </si>
  <si>
    <t>Disjuntor termomagnético, unipolar 127/220 V, corrente de 10 A até 30 A</t>
  </si>
  <si>
    <t>5.8</t>
  </si>
  <si>
    <t>41.13.050</t>
  </si>
  <si>
    <t xml:space="preserve">Luminária blindada de sobrepor ou pendente em calha fechada, para 2 lâmpadas </t>
  </si>
  <si>
    <t>5.9</t>
  </si>
  <si>
    <t>41.02.551</t>
  </si>
  <si>
    <t>Lâmpada LED tubular T8 com base G13, de 1850 até 2000 Im ‐ 18 a 20 W</t>
  </si>
  <si>
    <t>5.10</t>
  </si>
  <si>
    <t>38.01.040</t>
  </si>
  <si>
    <t>Eletroduto de PVC rígido roscável de 3/4´ ‐ com acessórios</t>
  </si>
  <si>
    <t>5.11</t>
  </si>
  <si>
    <t>40.05.020</t>
  </si>
  <si>
    <t>Interruptor com 1 tecla simples e placa</t>
  </si>
  <si>
    <t>TOTAL GERAL COM BDI</t>
  </si>
  <si>
    <t>Tietê, 03 de janeiro de 2022.</t>
  </si>
  <si>
    <t>ALVARO FLORIAM GEBRAIEL BELLAZ</t>
  </si>
  <si>
    <t>CREA: 507.011.280-5</t>
  </si>
  <si>
    <t>SECRETÁRIO DE OBRAS E PLANEJAMENTO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</si>
</sst>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&quot;R$&quot;\ #,##0.00"/>
    <numFmt numFmtId="177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24997000396251678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 applyAlignment="1" applyProtection="1">
      <alignment horizontal="center" vertical="top"/>
      <protection/>
    </xf>
    <xf numFmtId="0" fontId="4" fillId="2" borderId="0" xfId="0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 vertical="top"/>
      <protection/>
    </xf>
    <xf numFmtId="49" fontId="4" fillId="2" borderId="0" xfId="0" applyNumberFormat="1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vertical="top"/>
      <protection/>
    </xf>
    <xf numFmtId="4" fontId="3" fillId="2" borderId="0" xfId="0" applyNumberFormat="1" applyFont="1" applyFill="1" applyAlignment="1" applyProtection="1">
      <alignment vertical="top"/>
      <protection/>
    </xf>
    <xf numFmtId="4" fontId="4" fillId="2" borderId="0" xfId="0" applyNumberFormat="1" applyFont="1" applyFill="1" applyAlignment="1" applyProtection="1">
      <alignment vertical="top"/>
      <protection/>
    </xf>
    <xf numFmtId="49" fontId="5" fillId="2" borderId="0" xfId="0" applyNumberFormat="1" applyFont="1" applyFill="1" applyAlignment="1" applyProtection="1">
      <alignment horizontal="left" vertical="top"/>
      <protection/>
    </xf>
    <xf numFmtId="49" fontId="5" fillId="2" borderId="0" xfId="0" applyNumberFormat="1" applyFont="1" applyFill="1" applyAlignment="1" applyProtection="1">
      <alignment horizontal="right" vertical="top"/>
      <protection/>
    </xf>
    <xf numFmtId="4" fontId="6" fillId="3" borderId="1" xfId="0" applyNumberFormat="1" applyFont="1" applyFill="1" applyBorder="1" applyAlignment="1" applyProtection="1">
      <alignment horizontal="center" vertical="center"/>
      <protection/>
    </xf>
    <xf numFmtId="0" fontId="4" fillId="3" borderId="1" xfId="0" applyNumberFormat="1" applyFont="1" applyFill="1" applyBorder="1" applyAlignment="1" applyProtection="1">
      <alignment horizontal="left" vertical="top"/>
      <protection/>
    </xf>
    <xf numFmtId="4" fontId="3" fillId="3" borderId="2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Alignment="1" applyProtection="1">
      <alignment horizontal="left" vertical="top"/>
      <protection/>
    </xf>
    <xf numFmtId="0" fontId="7" fillId="2" borderId="0" xfId="0" applyNumberFormat="1" applyFont="1" applyFill="1" applyAlignment="1" applyProtection="1">
      <alignment vertical="top"/>
      <protection/>
    </xf>
    <xf numFmtId="49" fontId="7" fillId="2" borderId="0" xfId="0" applyNumberFormat="1" applyFont="1" applyFill="1" applyAlignment="1" applyProtection="1">
      <alignment horizontal="right" vertical="top"/>
      <protection/>
    </xf>
    <xf numFmtId="17" fontId="4" fillId="3" borderId="1" xfId="0" applyNumberFormat="1" applyFont="1" applyFill="1" applyBorder="1" applyAlignment="1" applyProtection="1">
      <alignment horizontal="left" vertical="top"/>
      <protection/>
    </xf>
    <xf numFmtId="17" fontId="4" fillId="3" borderId="3" xfId="0" applyNumberFormat="1" applyFont="1" applyFill="1" applyBorder="1" applyAlignment="1" applyProtection="1">
      <alignment horizontal="left" vertical="top"/>
      <protection/>
    </xf>
    <xf numFmtId="4" fontId="3" fillId="3" borderId="4" xfId="0" applyNumberFormat="1" applyFont="1" applyFill="1" applyBorder="1" applyAlignment="1" applyProtection="1">
      <alignment vertical="top"/>
      <protection/>
    </xf>
    <xf numFmtId="49" fontId="4" fillId="2" borderId="0" xfId="0" applyNumberFormat="1" applyFont="1" applyFill="1" applyAlignment="1" applyProtection="1">
      <alignment horizontal="right" vertical="top"/>
      <protection/>
    </xf>
    <xf numFmtId="4" fontId="8" fillId="3" borderId="5" xfId="0" applyNumberFormat="1" applyFont="1" applyFill="1" applyBorder="1" applyAlignment="1" applyProtection="1">
      <alignment horizontal="right" vertical="top"/>
      <protection/>
    </xf>
    <xf numFmtId="10" fontId="4" fillId="2" borderId="6" xfId="0" applyNumberFormat="1" applyFont="1" applyFill="1" applyBorder="1" applyAlignment="1" applyProtection="1">
      <alignment horizontal="center" vertical="top"/>
      <protection/>
    </xf>
    <xf numFmtId="1" fontId="9" fillId="0" borderId="0" xfId="0" applyNumberFormat="1" applyFont="1" applyFill="1" applyBorder="1" applyAlignment="1" applyProtection="1">
      <alignment vertical="top"/>
      <protection/>
    </xf>
    <xf numFmtId="17" fontId="4" fillId="2" borderId="5" xfId="0" applyNumberFormat="1" applyFont="1" applyFill="1" applyBorder="1" applyAlignment="1" applyProtection="1">
      <alignment horizontal="center" vertical="top"/>
      <protection/>
    </xf>
    <xf numFmtId="0" fontId="10" fillId="3" borderId="7" xfId="0" applyFont="1" applyFill="1" applyBorder="1" applyAlignment="1" applyProtection="1">
      <alignment horizontal="center" vertical="top" wrapText="1"/>
      <protection/>
    </xf>
    <xf numFmtId="0" fontId="10" fillId="3" borderId="7" xfId="0" applyFont="1" applyFill="1" applyBorder="1" applyAlignment="1" applyProtection="1">
      <alignment horizontal="center" wrapText="1"/>
      <protection/>
    </xf>
    <xf numFmtId="0" fontId="10" fillId="3" borderId="1" xfId="0" applyFont="1" applyFill="1" applyBorder="1" applyAlignment="1" applyProtection="1">
      <alignment horizontal="center" vertical="top" wrapText="1"/>
      <protection/>
    </xf>
    <xf numFmtId="0" fontId="10" fillId="3" borderId="8" xfId="0" applyFont="1" applyFill="1" applyBorder="1" applyAlignment="1" applyProtection="1">
      <alignment horizontal="center" wrapText="1"/>
      <protection/>
    </xf>
    <xf numFmtId="0" fontId="10" fillId="3" borderId="8" xfId="0" applyFont="1" applyFill="1" applyBorder="1" applyAlignment="1" applyProtection="1">
      <alignment horizontal="center" vertical="top" wrapText="1"/>
      <protection/>
    </xf>
    <xf numFmtId="0" fontId="10" fillId="3" borderId="8" xfId="0" applyFont="1" applyFill="1" applyBorder="1" applyAlignment="1" applyProtection="1">
      <alignment horizontal="left" vertical="top" wrapText="1"/>
      <protection/>
    </xf>
    <xf numFmtId="164" fontId="10" fillId="3" borderId="2" xfId="0" applyNumberFormat="1" applyFont="1" applyFill="1" applyBorder="1" applyAlignment="1" applyProtection="1">
      <alignment horizontal="center" vertical="top" wrapText="1"/>
      <protection/>
    </xf>
    <xf numFmtId="0" fontId="11" fillId="2" borderId="9" xfId="0" applyFont="1" applyFill="1" applyBorder="1" applyAlignment="1" applyProtection="1">
      <alignment horizontal="center" vertical="top" wrapText="1"/>
      <protection locked="0"/>
    </xf>
    <xf numFmtId="0" fontId="11" fillId="2" borderId="9" xfId="0" applyFont="1" applyFill="1" applyBorder="1" applyAlignment="1" applyProtection="1">
      <alignment horizontal="center" wrapText="1"/>
      <protection locked="0"/>
    </xf>
    <xf numFmtId="2" fontId="11" fillId="2" borderId="9" xfId="0" applyNumberFormat="1" applyFont="1" applyFill="1" applyBorder="1" applyAlignment="1" applyProtection="1">
      <alignment horizontal="center" vertical="top" wrapText="1"/>
      <protection locked="0"/>
    </xf>
    <xf numFmtId="44" fontId="11" fillId="2" borderId="9" xfId="20" applyFont="1" applyFill="1" applyBorder="1" applyAlignment="1" applyProtection="1">
      <alignment horizontal="left" vertical="top" wrapText="1"/>
      <protection locked="0"/>
    </xf>
    <xf numFmtId="44" fontId="11" fillId="2" borderId="9" xfId="20" applyFont="1" applyFill="1" applyBorder="1" applyAlignment="1" applyProtection="1">
      <alignment horizontal="right" vertical="top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vertical="center" wrapText="1"/>
    </xf>
    <xf numFmtId="2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44" fontId="11" fillId="2" borderId="5" xfId="20" applyFont="1" applyFill="1" applyBorder="1" applyAlignment="1" applyProtection="1">
      <alignment horizontal="left" vertical="center" wrapText="1"/>
      <protection locked="0"/>
    </xf>
    <xf numFmtId="44" fontId="11" fillId="2" borderId="5" xfId="2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center"/>
    </xf>
    <xf numFmtId="0" fontId="11" fillId="2" borderId="5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 applyAlignment="1">
      <alignment horizontal="center"/>
    </xf>
    <xf numFmtId="0" fontId="11" fillId="2" borderId="7" xfId="0" applyFont="1" applyFill="1" applyBorder="1" applyAlignment="1" applyProtection="1">
      <alignment horizontal="center" wrapText="1"/>
      <protection locked="0"/>
    </xf>
    <xf numFmtId="0" fontId="0" fillId="0" borderId="5" xfId="0" applyBorder="1"/>
    <xf numFmtId="2" fontId="11" fillId="2" borderId="5" xfId="0" applyNumberFormat="1" applyFont="1" applyFill="1" applyBorder="1" applyAlignment="1" applyProtection="1">
      <alignment horizontal="center" vertical="top" wrapText="1"/>
      <protection locked="0"/>
    </xf>
    <xf numFmtId="44" fontId="11" fillId="2" borderId="5" xfId="20" applyFont="1" applyFill="1" applyBorder="1" applyAlignment="1" applyProtection="1">
      <alignment horizontal="left" vertical="top" wrapText="1"/>
      <protection locked="0"/>
    </xf>
    <xf numFmtId="44" fontId="11" fillId="2" borderId="5" xfId="20" applyFont="1" applyFill="1" applyBorder="1" applyAlignment="1" applyProtection="1">
      <alignment horizontal="right" vertical="top" wrapText="1"/>
      <protection locked="0"/>
    </xf>
    <xf numFmtId="0" fontId="11" fillId="2" borderId="7" xfId="0" applyFont="1" applyFill="1" applyBorder="1" applyAlignment="1" applyProtection="1">
      <alignment horizontal="center" vertical="top" wrapText="1"/>
      <protection locked="0"/>
    </xf>
    <xf numFmtId="2" fontId="11" fillId="2" borderId="7" xfId="0" applyNumberFormat="1" applyFont="1" applyFill="1" applyBorder="1" applyAlignment="1" applyProtection="1">
      <alignment horizontal="center" vertical="top" wrapText="1"/>
      <protection locked="0"/>
    </xf>
    <xf numFmtId="44" fontId="11" fillId="2" borderId="7" xfId="20" applyFont="1" applyFill="1" applyBorder="1" applyAlignment="1" applyProtection="1">
      <alignment horizontal="left" vertical="top" wrapText="1"/>
      <protection locked="0"/>
    </xf>
    <xf numFmtId="44" fontId="11" fillId="2" borderId="7" xfId="20" applyFont="1" applyFill="1" applyBorder="1" applyAlignment="1" applyProtection="1">
      <alignment horizontal="right" vertical="top" wrapText="1"/>
      <protection locked="0"/>
    </xf>
    <xf numFmtId="0" fontId="11" fillId="3" borderId="1" xfId="0" applyFont="1" applyFill="1" applyBorder="1" applyAlignment="1" applyProtection="1">
      <alignment horizontal="center" vertical="top" wrapText="1"/>
      <protection locked="0"/>
    </xf>
    <xf numFmtId="0" fontId="0" fillId="3" borderId="8" xfId="0" applyFill="1" applyBorder="1" applyAlignment="1">
      <alignment horizontal="center"/>
    </xf>
    <xf numFmtId="0" fontId="11" fillId="3" borderId="8" xfId="0" applyFont="1" applyFill="1" applyBorder="1" applyAlignment="1" applyProtection="1">
      <alignment horizontal="center" wrapText="1"/>
      <protection locked="0"/>
    </xf>
    <xf numFmtId="0" fontId="2" fillId="3" borderId="8" xfId="0" applyFont="1" applyFill="1" applyBorder="1"/>
    <xf numFmtId="0" fontId="11" fillId="3" borderId="8" xfId="0" applyFont="1" applyFill="1" applyBorder="1" applyAlignment="1" applyProtection="1">
      <alignment horizontal="center" vertical="top" wrapText="1"/>
      <protection locked="0"/>
    </xf>
    <xf numFmtId="2" fontId="11" fillId="3" borderId="8" xfId="0" applyNumberFormat="1" applyFont="1" applyFill="1" applyBorder="1" applyAlignment="1" applyProtection="1">
      <alignment horizontal="center" vertical="top" wrapText="1"/>
      <protection locked="0"/>
    </xf>
    <xf numFmtId="44" fontId="11" fillId="3" borderId="8" xfId="20" applyFont="1" applyFill="1" applyBorder="1" applyAlignment="1" applyProtection="1">
      <alignment horizontal="left" vertical="top" wrapText="1"/>
      <protection locked="0"/>
    </xf>
    <xf numFmtId="44" fontId="12" fillId="3" borderId="2" xfId="20" applyFont="1" applyFill="1" applyBorder="1" applyAlignment="1" applyProtection="1">
      <alignment horizontal="right" vertical="top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/>
    </xf>
    <xf numFmtId="0" fontId="0" fillId="0" borderId="6" xfId="0" applyBorder="1"/>
    <xf numFmtId="2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44" fontId="11" fillId="2" borderId="6" xfId="20" applyFont="1" applyFill="1" applyBorder="1" applyAlignment="1" applyProtection="1">
      <alignment horizontal="left" vertical="center" wrapText="1"/>
      <protection locked="0"/>
    </xf>
    <xf numFmtId="44" fontId="11" fillId="2" borderId="6" xfId="20" applyFont="1" applyFill="1" applyBorder="1" applyAlignment="1" applyProtection="1">
      <alignment horizontal="right" vertical="center" wrapText="1"/>
      <protection locked="0"/>
    </xf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vertical="center"/>
    </xf>
    <xf numFmtId="164" fontId="0" fillId="0" borderId="5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2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44" fontId="11" fillId="2" borderId="7" xfId="20" applyFont="1" applyFill="1" applyBorder="1" applyAlignment="1" applyProtection="1">
      <alignment horizontal="left" vertical="center" wrapText="1"/>
      <protection locked="0"/>
    </xf>
    <xf numFmtId="164" fontId="0" fillId="0" borderId="7" xfId="0" applyNumberFormat="1" applyBorder="1" applyAlignment="1">
      <alignment vertical="center"/>
    </xf>
    <xf numFmtId="44" fontId="11" fillId="2" borderId="7" xfId="20" applyFont="1" applyFill="1" applyBorder="1" applyAlignment="1" applyProtection="1">
      <alignment horizontal="right" vertical="center" wrapText="1"/>
      <protection locked="0"/>
    </xf>
    <xf numFmtId="0" fontId="2" fillId="3" borderId="8" xfId="0" applyFont="1" applyFill="1" applyBorder="1" applyAlignment="1">
      <alignment wrapText="1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2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44" fontId="11" fillId="3" borderId="8" xfId="20" applyFont="1" applyFill="1" applyBorder="1" applyAlignment="1" applyProtection="1">
      <alignment horizontal="left" vertical="center" wrapText="1"/>
      <protection locked="0"/>
    </xf>
    <xf numFmtId="164" fontId="0" fillId="3" borderId="8" xfId="0" applyNumberFormat="1" applyFill="1" applyBorder="1" applyAlignment="1">
      <alignment vertical="center"/>
    </xf>
    <xf numFmtId="44" fontId="12" fillId="3" borderId="2" xfId="20" applyFont="1" applyFill="1" applyBorder="1" applyAlignment="1" applyProtection="1">
      <alignment horizontal="right" vertical="center" wrapText="1"/>
      <protection locked="0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2" fontId="11" fillId="2" borderId="9" xfId="0" applyNumberFormat="1" applyFont="1" applyFill="1" applyBorder="1" applyAlignment="1" applyProtection="1">
      <alignment horizontal="center" vertical="center" wrapText="1"/>
      <protection locked="0"/>
    </xf>
    <xf numFmtId="44" fontId="11" fillId="2" borderId="9" xfId="20" applyFont="1" applyFill="1" applyBorder="1" applyAlignment="1" applyProtection="1">
      <alignment horizontal="left" vertical="center" wrapText="1"/>
      <protection locked="0"/>
    </xf>
    <xf numFmtId="164" fontId="0" fillId="0" borderId="9" xfId="0" applyNumberFormat="1" applyBorder="1" applyAlignment="1">
      <alignment vertical="center"/>
    </xf>
    <xf numFmtId="44" fontId="11" fillId="2" borderId="9" xfId="20" applyFont="1" applyFill="1" applyBorder="1" applyAlignment="1" applyProtection="1">
      <alignment horizontal="right" vertical="center" wrapText="1"/>
      <protection locked="0"/>
    </xf>
    <xf numFmtId="164" fontId="0" fillId="3" borderId="8" xfId="0" applyNumberFormat="1" applyFill="1" applyBorder="1"/>
    <xf numFmtId="164" fontId="2" fillId="3" borderId="2" xfId="0" applyNumberFormat="1" applyFont="1" applyFill="1" applyBorder="1"/>
    <xf numFmtId="0" fontId="0" fillId="0" borderId="9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2" borderId="5" xfId="0" applyFont="1" applyFill="1" applyBorder="1" applyAlignment="1" applyProtection="1" quotePrefix="1">
      <alignment horizontal="center" vertical="center" wrapText="1"/>
      <protection locked="0"/>
    </xf>
    <xf numFmtId="164" fontId="11" fillId="2" borderId="5" xfId="20" applyNumberFormat="1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8" xfId="0" applyFill="1" applyBorder="1" applyAlignment="1">
      <alignment vertical="center" wrapText="1"/>
    </xf>
    <xf numFmtId="0" fontId="13" fillId="3" borderId="8" xfId="0" applyFont="1" applyFill="1" applyBorder="1" applyAlignment="1">
      <alignment horizontal="center" vertical="center"/>
    </xf>
    <xf numFmtId="165" fontId="13" fillId="3" borderId="2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86">
    <dxf>
      <numFmt numFmtId="177" formatCode="@"/>
      <fill>
        <patternFill>
          <bgColor rgb="FFFFFF99"/>
        </patternFill>
      </fill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4"/>
  <sheetViews>
    <sheetView tabSelected="1" workbookViewId="0" topLeftCell="A25">
      <selection activeCell="L42" sqref="L42"/>
    </sheetView>
  </sheetViews>
  <sheetFormatPr defaultColWidth="9.140625" defaultRowHeight="15"/>
  <cols>
    <col min="1" max="1" width="7.00390625" style="1" customWidth="1"/>
    <col min="2" max="2" width="11.00390625" style="1" customWidth="1"/>
    <col min="3" max="3" width="10.8515625" style="1" customWidth="1"/>
    <col min="4" max="4" width="54.8515625" style="0" customWidth="1"/>
    <col min="6" max="6" width="9.140625" style="0" customWidth="1"/>
    <col min="7" max="7" width="13.421875" style="0" customWidth="1"/>
    <col min="8" max="8" width="13.140625" style="0" customWidth="1"/>
    <col min="9" max="9" width="20.140625" style="0" customWidth="1"/>
    <col min="11" max="11" width="12.28125" style="0" bestFit="1" customWidth="1"/>
  </cols>
  <sheetData>
    <row r="1" ht="84" customHeight="1"/>
    <row r="2" spans="1:10" ht="15">
      <c r="A2" s="2"/>
      <c r="B2" s="3"/>
      <c r="C2" s="4"/>
      <c r="D2" s="5"/>
      <c r="E2" s="6"/>
      <c r="F2" s="6"/>
      <c r="G2" s="7"/>
      <c r="H2" s="8"/>
      <c r="I2" s="8"/>
      <c r="J2" s="8"/>
    </row>
    <row r="3" spans="1:10" ht="15.75">
      <c r="A3" s="9" t="s">
        <v>0</v>
      </c>
      <c r="B3" s="9"/>
      <c r="C3" s="9"/>
      <c r="D3" s="9"/>
      <c r="E3" s="10"/>
      <c r="F3" s="10"/>
      <c r="G3" s="11" t="s">
        <v>1</v>
      </c>
      <c r="H3" s="12" t="s">
        <v>2</v>
      </c>
      <c r="I3" s="13"/>
      <c r="J3" s="14"/>
    </row>
    <row r="4" spans="1:10" ht="15">
      <c r="A4" s="15" t="s">
        <v>3</v>
      </c>
      <c r="B4" s="15"/>
      <c r="C4" s="15"/>
      <c r="D4" s="15"/>
      <c r="E4" s="16"/>
      <c r="F4" s="17"/>
      <c r="G4" s="11"/>
      <c r="H4" s="18" t="s">
        <v>4</v>
      </c>
      <c r="I4" s="13"/>
      <c r="J4" s="14"/>
    </row>
    <row r="5" spans="1:10" ht="15">
      <c r="A5" s="15" t="s">
        <v>5</v>
      </c>
      <c r="B5" s="15"/>
      <c r="C5" s="15"/>
      <c r="D5" s="15"/>
      <c r="E5" s="16"/>
      <c r="F5" s="17"/>
      <c r="G5" s="11"/>
      <c r="H5" s="19" t="s">
        <v>6</v>
      </c>
      <c r="I5" s="20"/>
      <c r="J5" s="14"/>
    </row>
    <row r="6" spans="1:10" ht="15">
      <c r="A6" s="4"/>
      <c r="B6" s="3"/>
      <c r="C6" s="4"/>
      <c r="D6" s="6"/>
      <c r="E6" s="6"/>
      <c r="F6" s="21"/>
      <c r="G6" s="22" t="s">
        <v>7</v>
      </c>
      <c r="H6" s="23">
        <v>0.2247</v>
      </c>
      <c r="I6" s="6"/>
      <c r="J6" s="24"/>
    </row>
    <row r="7" spans="1:10" ht="15">
      <c r="A7" s="4"/>
      <c r="B7" s="3"/>
      <c r="C7" s="4"/>
      <c r="D7" s="6"/>
      <c r="E7" s="6"/>
      <c r="F7" s="21"/>
      <c r="G7" s="22" t="s">
        <v>8</v>
      </c>
      <c r="H7" s="25">
        <v>44927</v>
      </c>
      <c r="I7" s="6"/>
      <c r="J7" s="24"/>
    </row>
    <row r="9" spans="1:9" ht="15">
      <c r="A9" s="26" t="s">
        <v>9</v>
      </c>
      <c r="B9" s="27" t="s">
        <v>10</v>
      </c>
      <c r="C9" s="26" t="s">
        <v>11</v>
      </c>
      <c r="D9" s="26" t="s">
        <v>12</v>
      </c>
      <c r="E9" s="26" t="s">
        <v>13</v>
      </c>
      <c r="F9" s="26" t="s">
        <v>14</v>
      </c>
      <c r="G9" s="26" t="s">
        <v>15</v>
      </c>
      <c r="H9" s="26" t="s">
        <v>16</v>
      </c>
      <c r="I9" s="26" t="s">
        <v>17</v>
      </c>
    </row>
    <row r="10" spans="1:9" ht="15">
      <c r="A10" s="28" t="s">
        <v>18</v>
      </c>
      <c r="B10" s="29"/>
      <c r="C10" s="30"/>
      <c r="D10" s="31" t="s">
        <v>19</v>
      </c>
      <c r="E10" s="30"/>
      <c r="F10" s="30"/>
      <c r="G10" s="30"/>
      <c r="H10" s="30"/>
      <c r="I10" s="32">
        <f>SUM(I11:I14)</f>
        <v>0</v>
      </c>
    </row>
    <row r="11" spans="1:9" ht="15">
      <c r="A11" s="33" t="s">
        <v>20</v>
      </c>
      <c r="B11" s="1" t="s">
        <v>21</v>
      </c>
      <c r="C11" s="34" t="s">
        <v>22</v>
      </c>
      <c r="D11" t="s">
        <v>23</v>
      </c>
      <c r="E11" s="33" t="s">
        <v>24</v>
      </c>
      <c r="F11" s="35">
        <v>314.25</v>
      </c>
      <c r="G11" s="36"/>
      <c r="H11" s="36"/>
      <c r="I11" s="37"/>
    </row>
    <row r="12" spans="1:9" s="45" customFormat="1" ht="30">
      <c r="A12" s="38" t="s">
        <v>25</v>
      </c>
      <c r="B12" s="39" t="s">
        <v>26</v>
      </c>
      <c r="C12" s="40" t="s">
        <v>22</v>
      </c>
      <c r="D12" s="41" t="s">
        <v>27</v>
      </c>
      <c r="E12" s="38" t="s">
        <v>24</v>
      </c>
      <c r="F12" s="42">
        <f>69.67*2.2</f>
        <v>153.27400000000003</v>
      </c>
      <c r="G12" s="43"/>
      <c r="H12" s="43"/>
      <c r="I12" s="44"/>
    </row>
    <row r="13" spans="1:9" ht="15">
      <c r="A13" s="46" t="s">
        <v>28</v>
      </c>
      <c r="B13" s="47" t="s">
        <v>29</v>
      </c>
      <c r="C13" s="48" t="s">
        <v>22</v>
      </c>
      <c r="D13" s="49" t="s">
        <v>30</v>
      </c>
      <c r="E13" s="46" t="s">
        <v>24</v>
      </c>
      <c r="F13" s="50">
        <f>F12*2</f>
        <v>306.54800000000006</v>
      </c>
      <c r="G13" s="51"/>
      <c r="H13" s="51"/>
      <c r="I13" s="52"/>
    </row>
    <row r="14" spans="1:9" ht="15">
      <c r="A14" s="53" t="s">
        <v>31</v>
      </c>
      <c r="B14" s="1" t="s">
        <v>32</v>
      </c>
      <c r="C14" s="48" t="s">
        <v>22</v>
      </c>
      <c r="D14" t="s">
        <v>33</v>
      </c>
      <c r="E14" s="53" t="s">
        <v>24</v>
      </c>
      <c r="F14" s="54">
        <f>F13</f>
        <v>306.54800000000006</v>
      </c>
      <c r="G14" s="55"/>
      <c r="H14" s="55"/>
      <c r="I14" s="56"/>
    </row>
    <row r="15" spans="1:9" ht="15">
      <c r="A15" s="57" t="s">
        <v>34</v>
      </c>
      <c r="B15" s="58"/>
      <c r="C15" s="59"/>
      <c r="D15" s="60" t="s">
        <v>35</v>
      </c>
      <c r="E15" s="61"/>
      <c r="F15" s="62"/>
      <c r="G15" s="63"/>
      <c r="H15" s="63"/>
      <c r="I15" s="64">
        <f>SUM(I16:I22)</f>
        <v>0</v>
      </c>
    </row>
    <row r="16" spans="1:9" s="45" customFormat="1" ht="15">
      <c r="A16" s="65" t="s">
        <v>36</v>
      </c>
      <c r="B16" s="66" t="s">
        <v>37</v>
      </c>
      <c r="C16" s="34" t="s">
        <v>22</v>
      </c>
      <c r="D16" s="67" t="s">
        <v>38</v>
      </c>
      <c r="E16" s="65" t="s">
        <v>39</v>
      </c>
      <c r="F16" s="68">
        <v>2</v>
      </c>
      <c r="G16" s="69"/>
      <c r="H16" s="69"/>
      <c r="I16" s="70"/>
    </row>
    <row r="17" spans="1:9" ht="15">
      <c r="A17" s="38" t="s">
        <v>40</v>
      </c>
      <c r="B17" s="47" t="s">
        <v>41</v>
      </c>
      <c r="C17" s="48" t="s">
        <v>22</v>
      </c>
      <c r="D17" s="49" t="s">
        <v>42</v>
      </c>
      <c r="E17" s="46" t="s">
        <v>39</v>
      </c>
      <c r="F17" s="50">
        <v>5</v>
      </c>
      <c r="G17" s="51"/>
      <c r="H17" s="51"/>
      <c r="I17" s="52"/>
    </row>
    <row r="18" spans="1:9" ht="15">
      <c r="A18" s="38" t="s">
        <v>43</v>
      </c>
      <c r="B18" s="1" t="s">
        <v>44</v>
      </c>
      <c r="C18" s="48" t="s">
        <v>22</v>
      </c>
      <c r="D18" t="s">
        <v>45</v>
      </c>
      <c r="E18" s="46" t="s">
        <v>24</v>
      </c>
      <c r="F18" s="50">
        <v>25.62</v>
      </c>
      <c r="G18" s="51"/>
      <c r="H18" s="51"/>
      <c r="I18" s="52"/>
    </row>
    <row r="19" spans="1:9" ht="25.5" customHeight="1">
      <c r="A19" s="46" t="s">
        <v>46</v>
      </c>
      <c r="B19" s="71" t="s">
        <v>47</v>
      </c>
      <c r="C19" s="39" t="s">
        <v>48</v>
      </c>
      <c r="D19" s="72" t="s">
        <v>49</v>
      </c>
      <c r="E19" s="38" t="s">
        <v>24</v>
      </c>
      <c r="F19" s="42">
        <v>15.9</v>
      </c>
      <c r="G19" s="43"/>
      <c r="H19" s="73"/>
      <c r="I19" s="44"/>
    </row>
    <row r="20" spans="1:9" ht="18" customHeight="1">
      <c r="A20" s="46" t="s">
        <v>50</v>
      </c>
      <c r="B20" s="1" t="s">
        <v>51</v>
      </c>
      <c r="C20" s="39" t="s">
        <v>52</v>
      </c>
      <c r="D20" t="s">
        <v>53</v>
      </c>
      <c r="E20" s="38" t="s">
        <v>24</v>
      </c>
      <c r="F20" s="42">
        <v>1.5</v>
      </c>
      <c r="G20" s="43"/>
      <c r="H20" s="73"/>
      <c r="I20" s="44"/>
    </row>
    <row r="21" spans="1:9" ht="15">
      <c r="A21" s="46" t="s">
        <v>54</v>
      </c>
      <c r="B21" s="71" t="s">
        <v>47</v>
      </c>
      <c r="C21" s="39" t="s">
        <v>48</v>
      </c>
      <c r="D21" s="72" t="s">
        <v>55</v>
      </c>
      <c r="E21" s="38" t="s">
        <v>24</v>
      </c>
      <c r="F21" s="42">
        <v>21.8</v>
      </c>
      <c r="G21" s="43"/>
      <c r="H21" s="73"/>
      <c r="I21" s="44"/>
    </row>
    <row r="22" spans="1:9" s="45" customFormat="1" ht="30">
      <c r="A22" s="40" t="s">
        <v>56</v>
      </c>
      <c r="B22" s="74" t="s">
        <v>57</v>
      </c>
      <c r="C22" s="40" t="s">
        <v>22</v>
      </c>
      <c r="D22" s="75" t="s">
        <v>58</v>
      </c>
      <c r="E22" s="40" t="s">
        <v>59</v>
      </c>
      <c r="F22" s="76">
        <v>8</v>
      </c>
      <c r="G22" s="77"/>
      <c r="H22" s="78"/>
      <c r="I22" s="79"/>
    </row>
    <row r="23" spans="1:9" ht="15">
      <c r="A23" s="57" t="s">
        <v>60</v>
      </c>
      <c r="B23" s="58"/>
      <c r="C23" s="59"/>
      <c r="D23" s="80" t="s">
        <v>61</v>
      </c>
      <c r="E23" s="81"/>
      <c r="F23" s="82"/>
      <c r="G23" s="83"/>
      <c r="H23" s="84"/>
      <c r="I23" s="85">
        <f>SUM(I24:I29)</f>
        <v>0</v>
      </c>
    </row>
    <row r="24" spans="1:9" s="45" customFormat="1" ht="45">
      <c r="A24" s="86" t="s">
        <v>62</v>
      </c>
      <c r="B24" s="87" t="s">
        <v>63</v>
      </c>
      <c r="C24" s="86" t="s">
        <v>22</v>
      </c>
      <c r="D24" s="88" t="s">
        <v>64</v>
      </c>
      <c r="E24" s="86" t="s">
        <v>24</v>
      </c>
      <c r="F24" s="89">
        <v>40.8</v>
      </c>
      <c r="G24" s="90"/>
      <c r="H24" s="91"/>
      <c r="I24" s="92"/>
    </row>
    <row r="25" spans="1:9" s="45" customFormat="1" ht="30">
      <c r="A25" s="38" t="s">
        <v>65</v>
      </c>
      <c r="B25" s="39" t="s">
        <v>66</v>
      </c>
      <c r="C25" s="40" t="s">
        <v>22</v>
      </c>
      <c r="D25" s="41" t="s">
        <v>67</v>
      </c>
      <c r="E25" s="39" t="s">
        <v>68</v>
      </c>
      <c r="F25" s="39">
        <f>1.5*1*0.2</f>
        <v>0.30000000000000004</v>
      </c>
      <c r="G25" s="73"/>
      <c r="H25" s="73"/>
      <c r="I25" s="73"/>
    </row>
    <row r="26" spans="1:9" s="45" customFormat="1" ht="30">
      <c r="A26" s="38" t="s">
        <v>69</v>
      </c>
      <c r="B26" s="39" t="s">
        <v>70</v>
      </c>
      <c r="C26" s="40" t="s">
        <v>22</v>
      </c>
      <c r="D26" s="41" t="s">
        <v>71</v>
      </c>
      <c r="E26" s="39" t="s">
        <v>24</v>
      </c>
      <c r="F26" s="39">
        <f>3.7*0.6</f>
        <v>2.22</v>
      </c>
      <c r="G26" s="73"/>
      <c r="H26" s="73"/>
      <c r="I26" s="73"/>
    </row>
    <row r="27" spans="1:9" s="45" customFormat="1" ht="15">
      <c r="A27" s="38" t="s">
        <v>72</v>
      </c>
      <c r="B27" s="39" t="s">
        <v>73</v>
      </c>
      <c r="C27" s="40" t="s">
        <v>22</v>
      </c>
      <c r="D27" s="72" t="s">
        <v>74</v>
      </c>
      <c r="E27" s="39" t="s">
        <v>39</v>
      </c>
      <c r="F27" s="39">
        <v>2</v>
      </c>
      <c r="G27" s="73"/>
      <c r="H27" s="73"/>
      <c r="I27" s="73"/>
    </row>
    <row r="28" spans="1:9" s="45" customFormat="1" ht="30">
      <c r="A28" s="38" t="s">
        <v>75</v>
      </c>
      <c r="B28" s="39" t="s">
        <v>76</v>
      </c>
      <c r="C28" s="38" t="s">
        <v>22</v>
      </c>
      <c r="D28" s="41" t="s">
        <v>77</v>
      </c>
      <c r="E28" s="39" t="s">
        <v>39</v>
      </c>
      <c r="F28" s="39">
        <v>2</v>
      </c>
      <c r="G28" s="73"/>
      <c r="H28" s="73"/>
      <c r="I28" s="73"/>
    </row>
    <row r="29" spans="1:9" s="45" customFormat="1" ht="15">
      <c r="A29" s="38" t="s">
        <v>78</v>
      </c>
      <c r="B29" s="47" t="s">
        <v>79</v>
      </c>
      <c r="C29" s="38" t="s">
        <v>22</v>
      </c>
      <c r="D29" s="49" t="s">
        <v>80</v>
      </c>
      <c r="E29" s="39" t="s">
        <v>39</v>
      </c>
      <c r="F29" s="39">
        <v>2</v>
      </c>
      <c r="G29" s="73"/>
      <c r="H29" s="73"/>
      <c r="I29" s="73"/>
    </row>
    <row r="30" spans="1:9" ht="15">
      <c r="A30" s="57" t="s">
        <v>81</v>
      </c>
      <c r="B30" s="58"/>
      <c r="C30" s="59"/>
      <c r="D30" s="80" t="s">
        <v>82</v>
      </c>
      <c r="E30" s="58"/>
      <c r="F30" s="58"/>
      <c r="G30" s="93"/>
      <c r="H30" s="93"/>
      <c r="I30" s="94">
        <f>SUM(I31:I33)</f>
        <v>0</v>
      </c>
    </row>
    <row r="31" spans="1:9" s="45" customFormat="1" ht="30">
      <c r="A31" s="95" t="s">
        <v>83</v>
      </c>
      <c r="B31" s="87" t="s">
        <v>84</v>
      </c>
      <c r="C31" s="86" t="s">
        <v>22</v>
      </c>
      <c r="D31" s="88" t="s">
        <v>85</v>
      </c>
      <c r="E31" s="86" t="s">
        <v>59</v>
      </c>
      <c r="F31" s="89">
        <v>23.5</v>
      </c>
      <c r="G31" s="90"/>
      <c r="H31" s="91"/>
      <c r="I31" s="92"/>
    </row>
    <row r="32" spans="1:9" s="45" customFormat="1" ht="15">
      <c r="A32" s="38" t="s">
        <v>86</v>
      </c>
      <c r="B32" s="39" t="s">
        <v>87</v>
      </c>
      <c r="C32" s="40" t="s">
        <v>22</v>
      </c>
      <c r="D32" s="72" t="s">
        <v>88</v>
      </c>
      <c r="E32" s="38" t="s">
        <v>59</v>
      </c>
      <c r="F32" s="42">
        <v>21.4</v>
      </c>
      <c r="G32" s="43"/>
      <c r="H32" s="73"/>
      <c r="I32" s="44"/>
    </row>
    <row r="33" spans="1:9" s="45" customFormat="1" ht="15">
      <c r="A33" s="38" t="s">
        <v>89</v>
      </c>
      <c r="B33" s="39" t="s">
        <v>90</v>
      </c>
      <c r="C33" s="40" t="s">
        <v>22</v>
      </c>
      <c r="D33" s="72" t="s">
        <v>91</v>
      </c>
      <c r="E33" s="38" t="s">
        <v>24</v>
      </c>
      <c r="F33" s="42">
        <f>F31*1.2*2</f>
        <v>56.4</v>
      </c>
      <c r="G33" s="43"/>
      <c r="H33" s="73"/>
      <c r="I33" s="44"/>
    </row>
    <row r="34" spans="1:9" ht="15">
      <c r="A34" s="57" t="s">
        <v>92</v>
      </c>
      <c r="B34" s="58"/>
      <c r="C34" s="59"/>
      <c r="D34" s="80" t="s">
        <v>93</v>
      </c>
      <c r="E34" s="58"/>
      <c r="F34" s="58"/>
      <c r="G34" s="93"/>
      <c r="H34" s="93"/>
      <c r="I34" s="94">
        <f>SUM(I35:I45)</f>
        <v>0</v>
      </c>
    </row>
    <row r="35" spans="1:9" ht="15">
      <c r="A35" s="38" t="s">
        <v>94</v>
      </c>
      <c r="B35" s="39" t="s">
        <v>95</v>
      </c>
      <c r="C35" s="96" t="s">
        <v>22</v>
      </c>
      <c r="D35" s="72" t="s">
        <v>96</v>
      </c>
      <c r="E35" s="38" t="s">
        <v>39</v>
      </c>
      <c r="F35" s="42">
        <v>20</v>
      </c>
      <c r="G35" s="43"/>
      <c r="H35" s="73"/>
      <c r="I35" s="44"/>
    </row>
    <row r="36" spans="1:9" ht="15">
      <c r="A36" s="38" t="s">
        <v>97</v>
      </c>
      <c r="B36" s="87" t="s">
        <v>98</v>
      </c>
      <c r="C36" s="96" t="s">
        <v>22</v>
      </c>
      <c r="D36" s="45" t="s">
        <v>99</v>
      </c>
      <c r="E36" s="38" t="s">
        <v>39</v>
      </c>
      <c r="F36" s="42">
        <v>3</v>
      </c>
      <c r="G36" s="43"/>
      <c r="H36" s="73"/>
      <c r="I36" s="44"/>
    </row>
    <row r="37" spans="1:9" ht="30">
      <c r="A37" s="38" t="s">
        <v>100</v>
      </c>
      <c r="B37" s="39" t="s">
        <v>101</v>
      </c>
      <c r="C37" s="96" t="s">
        <v>22</v>
      </c>
      <c r="D37" s="41" t="s">
        <v>102</v>
      </c>
      <c r="E37" s="97" t="s">
        <v>59</v>
      </c>
      <c r="F37" s="42">
        <v>300</v>
      </c>
      <c r="G37" s="43"/>
      <c r="H37" s="73"/>
      <c r="I37" s="44"/>
    </row>
    <row r="38" spans="1:9" ht="30">
      <c r="A38" s="38" t="s">
        <v>103</v>
      </c>
      <c r="B38" s="39" t="s">
        <v>104</v>
      </c>
      <c r="C38" s="96" t="s">
        <v>22</v>
      </c>
      <c r="D38" s="41" t="s">
        <v>105</v>
      </c>
      <c r="E38" s="38" t="s">
        <v>59</v>
      </c>
      <c r="F38" s="42">
        <v>200</v>
      </c>
      <c r="G38" s="43"/>
      <c r="H38" s="73"/>
      <c r="I38" s="44"/>
    </row>
    <row r="39" spans="1:9" ht="30">
      <c r="A39" s="38" t="s">
        <v>106</v>
      </c>
      <c r="B39" s="39" t="s">
        <v>107</v>
      </c>
      <c r="C39" s="96" t="s">
        <v>22</v>
      </c>
      <c r="D39" s="88" t="s">
        <v>108</v>
      </c>
      <c r="E39" s="38" t="s">
        <v>59</v>
      </c>
      <c r="F39" s="42">
        <v>100</v>
      </c>
      <c r="G39" s="43"/>
      <c r="H39" s="73"/>
      <c r="I39" s="44"/>
    </row>
    <row r="40" spans="1:9" ht="30">
      <c r="A40" s="38" t="s">
        <v>109</v>
      </c>
      <c r="B40" s="39" t="s">
        <v>110</v>
      </c>
      <c r="C40" s="96" t="s">
        <v>22</v>
      </c>
      <c r="D40" s="41" t="s">
        <v>111</v>
      </c>
      <c r="E40" s="38" t="s">
        <v>39</v>
      </c>
      <c r="F40" s="42">
        <v>1</v>
      </c>
      <c r="G40" s="98"/>
      <c r="H40" s="73"/>
      <c r="I40" s="44"/>
    </row>
    <row r="41" spans="1:9" ht="30">
      <c r="A41" s="38" t="s">
        <v>112</v>
      </c>
      <c r="B41" s="39" t="s">
        <v>113</v>
      </c>
      <c r="C41" s="96" t="s">
        <v>22</v>
      </c>
      <c r="D41" s="41" t="s">
        <v>114</v>
      </c>
      <c r="E41" s="38" t="s">
        <v>39</v>
      </c>
      <c r="F41" s="42">
        <v>12</v>
      </c>
      <c r="G41" s="98"/>
      <c r="H41" s="73"/>
      <c r="I41" s="44"/>
    </row>
    <row r="42" spans="1:9" ht="30">
      <c r="A42" s="38" t="s">
        <v>115</v>
      </c>
      <c r="B42" s="39" t="s">
        <v>116</v>
      </c>
      <c r="C42" s="96" t="s">
        <v>22</v>
      </c>
      <c r="D42" s="41" t="s">
        <v>117</v>
      </c>
      <c r="E42" s="38" t="s">
        <v>39</v>
      </c>
      <c r="F42" s="42">
        <v>15</v>
      </c>
      <c r="G42" s="43"/>
      <c r="H42" s="73"/>
      <c r="I42" s="44"/>
    </row>
    <row r="43" spans="1:9" ht="30">
      <c r="A43" s="38" t="s">
        <v>118</v>
      </c>
      <c r="B43" s="39" t="s">
        <v>119</v>
      </c>
      <c r="C43" s="96" t="s">
        <v>22</v>
      </c>
      <c r="D43" s="41" t="s">
        <v>120</v>
      </c>
      <c r="E43" s="38" t="s">
        <v>39</v>
      </c>
      <c r="F43" s="42">
        <v>30</v>
      </c>
      <c r="G43" s="43"/>
      <c r="H43" s="73"/>
      <c r="I43" s="44"/>
    </row>
    <row r="44" spans="1:9" ht="15">
      <c r="A44" s="38" t="s">
        <v>121</v>
      </c>
      <c r="B44" s="39" t="s">
        <v>122</v>
      </c>
      <c r="C44" s="96" t="s">
        <v>22</v>
      </c>
      <c r="D44" s="72" t="s">
        <v>123</v>
      </c>
      <c r="E44" s="38" t="s">
        <v>59</v>
      </c>
      <c r="F44" s="42">
        <v>300</v>
      </c>
      <c r="G44" s="43"/>
      <c r="H44" s="73"/>
      <c r="I44" s="44"/>
    </row>
    <row r="45" spans="1:9" ht="15">
      <c r="A45" s="38" t="s">
        <v>124</v>
      </c>
      <c r="B45" s="47" t="s">
        <v>125</v>
      </c>
      <c r="C45" s="96" t="s">
        <v>22</v>
      </c>
      <c r="D45" s="49" t="s">
        <v>126</v>
      </c>
      <c r="E45" s="38" t="s">
        <v>39</v>
      </c>
      <c r="F45" s="42">
        <v>8</v>
      </c>
      <c r="G45" s="43"/>
      <c r="H45" s="73"/>
      <c r="I45" s="44"/>
    </row>
    <row r="46" spans="1:9" ht="29.25" customHeight="1">
      <c r="A46" s="99"/>
      <c r="B46" s="58"/>
      <c r="C46" s="100"/>
      <c r="D46" s="101"/>
      <c r="E46" s="102" t="s">
        <v>127</v>
      </c>
      <c r="F46" s="102"/>
      <c r="G46" s="102"/>
      <c r="H46" s="102"/>
      <c r="I46" s="103">
        <f>I34+I30+I23+I15+I10</f>
        <v>0</v>
      </c>
    </row>
    <row r="48" spans="5:9" ht="15">
      <c r="E48" s="104" t="s">
        <v>128</v>
      </c>
      <c r="F48" s="104"/>
      <c r="G48" s="104"/>
      <c r="H48" s="104"/>
      <c r="I48" s="104"/>
    </row>
    <row r="49" spans="5:9" ht="15">
      <c r="E49" s="1"/>
      <c r="F49" s="1"/>
      <c r="G49" s="1"/>
      <c r="H49" s="1"/>
      <c r="I49" s="1"/>
    </row>
    <row r="51" spans="3:9" ht="15">
      <c r="C51"/>
      <c r="E51" s="104" t="s">
        <v>129</v>
      </c>
      <c r="F51" s="104"/>
      <c r="G51" s="104"/>
      <c r="H51" s="104"/>
      <c r="I51" s="104"/>
    </row>
    <row r="52" spans="3:9" ht="15">
      <c r="C52"/>
      <c r="E52" s="104" t="s">
        <v>130</v>
      </c>
      <c r="F52" s="104"/>
      <c r="G52" s="104"/>
      <c r="H52" s="104"/>
      <c r="I52" s="104"/>
    </row>
    <row r="53" spans="3:9" ht="15">
      <c r="C53"/>
      <c r="E53" s="104" t="s">
        <v>131</v>
      </c>
      <c r="F53" s="104"/>
      <c r="G53" s="104"/>
      <c r="H53" s="104"/>
      <c r="I53" s="104"/>
    </row>
    <row r="54" spans="3:9" ht="15">
      <c r="C54"/>
      <c r="E54" s="104"/>
      <c r="F54" s="104"/>
      <c r="G54" s="104"/>
      <c r="H54" s="104"/>
      <c r="I54" s="104"/>
    </row>
  </sheetData>
  <mergeCells count="8">
    <mergeCell ref="E53:I53"/>
    <mergeCell ref="E54:I54"/>
    <mergeCell ref="A3:D3"/>
    <mergeCell ref="G3:G5"/>
    <mergeCell ref="E46:H46"/>
    <mergeCell ref="E48:I48"/>
    <mergeCell ref="E51:I51"/>
    <mergeCell ref="E52:I52"/>
  </mergeCells>
  <conditionalFormatting sqref="E24:G24 I24 E11:I18 A11:A28 C11:C18 A35:A45 E42:G45 I36:I45 A30">
    <cfRule type="expression" priority="42" dxfId="3">
      <formula>IF($L11="I",TRUE,FALSE)</formula>
    </cfRule>
    <cfRule type="expression" priority="43" dxfId="2">
      <formula>IF($L11="T",TRUE,FALSE)</formula>
    </cfRule>
  </conditionalFormatting>
  <conditionalFormatting sqref="C11:C18">
    <cfRule type="expression" priority="41" dxfId="0">
      <formula>IF($L11="I",TRUE,FALSE)</formula>
    </cfRule>
  </conditionalFormatting>
  <conditionalFormatting sqref="E31:G32 I31:I32 I35 E35:G36 A31:A33 F37:G38">
    <cfRule type="expression" priority="39" dxfId="3">
      <formula>IF($L31="I",TRUE,FALSE)</formula>
    </cfRule>
    <cfRule type="expression" priority="40" dxfId="2">
      <formula>IF($L31="T",TRUE,FALSE)</formula>
    </cfRule>
  </conditionalFormatting>
  <conditionalFormatting sqref="E33:G33 I33">
    <cfRule type="expression" priority="37" dxfId="3">
      <formula>IF($L33="I",TRUE,FALSE)</formula>
    </cfRule>
    <cfRule type="expression" priority="38" dxfId="2">
      <formula>IF($L33="T",TRUE,FALSE)</formula>
    </cfRule>
  </conditionalFormatting>
  <conditionalFormatting sqref="F19:F20 I19:I20">
    <cfRule type="expression" priority="35" dxfId="3">
      <formula>IF($L19="I",TRUE,FALSE)</formula>
    </cfRule>
    <cfRule type="expression" priority="36" dxfId="2">
      <formula>IF($L19="T",TRUE,FALSE)</formula>
    </cfRule>
  </conditionalFormatting>
  <conditionalFormatting sqref="E19:E20">
    <cfRule type="expression" priority="33" dxfId="3">
      <formula>IF($L19="I",TRUE,FALSE)</formula>
    </cfRule>
    <cfRule type="expression" priority="34" dxfId="2">
      <formula>IF($L19="T",TRUE,FALSE)</formula>
    </cfRule>
  </conditionalFormatting>
  <conditionalFormatting sqref="G19:G20">
    <cfRule type="expression" priority="31" dxfId="3">
      <formula>IF($L19="I",TRUE,FALSE)</formula>
    </cfRule>
    <cfRule type="expression" priority="32" dxfId="2">
      <formula>IF($L19="T",TRUE,FALSE)</formula>
    </cfRule>
  </conditionalFormatting>
  <conditionalFormatting sqref="F21:F23 I21:I23">
    <cfRule type="expression" priority="29" dxfId="3">
      <formula>IF($L21="I",TRUE,FALSE)</formula>
    </cfRule>
    <cfRule type="expression" priority="30" dxfId="2">
      <formula>IF($L21="T",TRUE,FALSE)</formula>
    </cfRule>
  </conditionalFormatting>
  <conditionalFormatting sqref="E21:E23">
    <cfRule type="expression" priority="27" dxfId="3">
      <formula>IF($L21="I",TRUE,FALSE)</formula>
    </cfRule>
    <cfRule type="expression" priority="28" dxfId="2">
      <formula>IF($L21="T",TRUE,FALSE)</formula>
    </cfRule>
  </conditionalFormatting>
  <conditionalFormatting sqref="G21:G23">
    <cfRule type="expression" priority="25" dxfId="3">
      <formula>IF($L21="I",TRUE,FALSE)</formula>
    </cfRule>
    <cfRule type="expression" priority="26" dxfId="2">
      <formula>IF($L21="T",TRUE,FALSE)</formula>
    </cfRule>
  </conditionalFormatting>
  <conditionalFormatting sqref="C22:C28 C30:C33">
    <cfRule type="expression" priority="23" dxfId="3">
      <formula>IF($L22="I",TRUE,FALSE)</formula>
    </cfRule>
    <cfRule type="expression" priority="24" dxfId="2">
      <formula>IF($L22="T",TRUE,FALSE)</formula>
    </cfRule>
  </conditionalFormatting>
  <conditionalFormatting sqref="C22:C28 C30:C33">
    <cfRule type="expression" priority="22" dxfId="0">
      <formula>IF($L22="I",TRUE,FALSE)</formula>
    </cfRule>
  </conditionalFormatting>
  <conditionalFormatting sqref="A34">
    <cfRule type="expression" priority="20" dxfId="3">
      <formula>IF($L34="I",TRUE,FALSE)</formula>
    </cfRule>
    <cfRule type="expression" priority="21" dxfId="2">
      <formula>IF($L34="T",TRUE,FALSE)</formula>
    </cfRule>
  </conditionalFormatting>
  <conditionalFormatting sqref="C34">
    <cfRule type="expression" priority="18" dxfId="3">
      <formula>IF($L34="I",TRUE,FALSE)</formula>
    </cfRule>
    <cfRule type="expression" priority="19" dxfId="2">
      <formula>IF($L34="T",TRUE,FALSE)</formula>
    </cfRule>
  </conditionalFormatting>
  <conditionalFormatting sqref="C34">
    <cfRule type="expression" priority="17" dxfId="0">
      <formula>IF($L34="I",TRUE,FALSE)</formula>
    </cfRule>
  </conditionalFormatting>
  <conditionalFormatting sqref="E39:G39">
    <cfRule type="expression" priority="15" dxfId="3">
      <formula>IF($L39="I",TRUE,FALSE)</formula>
    </cfRule>
    <cfRule type="expression" priority="16" dxfId="2">
      <formula>IF($L39="T",TRUE,FALSE)</formula>
    </cfRule>
  </conditionalFormatting>
  <conditionalFormatting sqref="F40:G41">
    <cfRule type="expression" priority="13" dxfId="3">
      <formula>IF($L40="I",TRUE,FALSE)</formula>
    </cfRule>
    <cfRule type="expression" priority="14" dxfId="2">
      <formula>IF($L40="T",TRUE,FALSE)</formula>
    </cfRule>
  </conditionalFormatting>
  <conditionalFormatting sqref="C40:C41">
    <cfRule type="expression" priority="11" dxfId="3">
      <formula>IF($L40="I",TRUE,FALSE)</formula>
    </cfRule>
    <cfRule type="expression" priority="12" dxfId="2">
      <formula>IF($L40="T",TRUE,FALSE)</formula>
    </cfRule>
  </conditionalFormatting>
  <conditionalFormatting sqref="C40:C41">
    <cfRule type="expression" priority="10" dxfId="0">
      <formula>IF($L40="I",TRUE,FALSE)</formula>
    </cfRule>
  </conditionalFormatting>
  <conditionalFormatting sqref="E40:E41">
    <cfRule type="expression" priority="8" dxfId="3">
      <formula>IF($L40="I",TRUE,FALSE)</formula>
    </cfRule>
    <cfRule type="expression" priority="9" dxfId="2">
      <formula>IF($L40="T",TRUE,FALSE)</formula>
    </cfRule>
  </conditionalFormatting>
  <conditionalFormatting sqref="E37:E38">
    <cfRule type="expression" priority="6" dxfId="3">
      <formula>IF($L37="I",TRUE,FALSE)</formula>
    </cfRule>
    <cfRule type="expression" priority="7" dxfId="2">
      <formula>IF($L37="T",TRUE,FALSE)</formula>
    </cfRule>
  </conditionalFormatting>
  <conditionalFormatting sqref="A29">
    <cfRule type="expression" priority="4" dxfId="3">
      <formula>IF($L29="I",TRUE,FALSE)</formula>
    </cfRule>
    <cfRule type="expression" priority="5" dxfId="2">
      <formula>IF($L29="T",TRUE,FALSE)</formula>
    </cfRule>
  </conditionalFormatting>
  <conditionalFormatting sqref="C29">
    <cfRule type="expression" priority="2" dxfId="3">
      <formula>IF($L29="I",TRUE,FALSE)</formula>
    </cfRule>
    <cfRule type="expression" priority="3" dxfId="2">
      <formula>IF($L29="T",TRUE,FALSE)</formula>
    </cfRule>
  </conditionalFormatting>
  <conditionalFormatting sqref="C29">
    <cfRule type="expression" priority="1" dxfId="0">
      <formula>IF($L29="I",TRUE,FALSE)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Cibele Aparecida Vieira</dc:creator>
  <cp:keywords/>
  <dc:description/>
  <cp:lastModifiedBy>Cibele Aparecida Vieira</cp:lastModifiedBy>
  <dcterms:created xsi:type="dcterms:W3CDTF">2023-03-14T18:09:35Z</dcterms:created>
  <dcterms:modified xsi:type="dcterms:W3CDTF">2023-03-14T18:10:28Z</dcterms:modified>
  <cp:category/>
  <cp:version/>
  <cp:contentType/>
  <cp:contentStatus/>
</cp:coreProperties>
</file>