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248" activeTab="1"/>
  </bookViews>
  <sheets>
    <sheet name="cronograma" sheetId="3" r:id="rId1"/>
    <sheet name="Planilha1" sheetId="1" r:id="rId2"/>
  </sheets>
  <externalReferences>
    <externalReference r:id="rId5"/>
  </externalReferences>
  <definedNames>
    <definedName name="_xlnm.Print_Area" localSheetId="0">'cronograma'!$A$1:$E$27</definedName>
    <definedName name="_xlnm.Print_Area" localSheetId="1">'Planilha1'!$A$1:$I$52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<sst xmlns="http://schemas.openxmlformats.org/spreadsheetml/2006/main" count="186" uniqueCount="124">
  <si>
    <t>ITEM</t>
  </si>
  <si>
    <t>REFERÊNCIA</t>
  </si>
  <si>
    <t>CÓDIGO</t>
  </si>
  <si>
    <t>DESCRIÇÃO DOS SERVIÇOS</t>
  </si>
  <si>
    <t>QUANT.</t>
  </si>
  <si>
    <t>UNIDADE</t>
  </si>
  <si>
    <t>VALOR UNITÁRIO S/ BDI</t>
  </si>
  <si>
    <t>VALOR UNITÁRIO C/ BDI</t>
  </si>
  <si>
    <t>VALOR TOTAL</t>
  </si>
  <si>
    <t>1.</t>
  </si>
  <si>
    <t>1.1</t>
  </si>
  <si>
    <t>CDHU</t>
  </si>
  <si>
    <t>BDI</t>
  </si>
  <si>
    <t>M</t>
  </si>
  <si>
    <t>2.</t>
  </si>
  <si>
    <t>2.1</t>
  </si>
  <si>
    <t>Lastro de pedra britada</t>
  </si>
  <si>
    <t>2.2</t>
  </si>
  <si>
    <t>2.3</t>
  </si>
  <si>
    <t>3.</t>
  </si>
  <si>
    <t>3.1</t>
  </si>
  <si>
    <t>4.</t>
  </si>
  <si>
    <t>3.2</t>
  </si>
  <si>
    <t>3.3</t>
  </si>
  <si>
    <t>4.1</t>
  </si>
  <si>
    <t>4.2</t>
  </si>
  <si>
    <t>5.</t>
  </si>
  <si>
    <t>4.3</t>
  </si>
  <si>
    <t>5.1</t>
  </si>
  <si>
    <t>5.2</t>
  </si>
  <si>
    <t>5.3</t>
  </si>
  <si>
    <t>5.4</t>
  </si>
  <si>
    <t>3.4</t>
  </si>
  <si>
    <t>TOTAL GERAL</t>
  </si>
  <si>
    <t>OBRA:</t>
  </si>
  <si>
    <t>LOCAL:</t>
  </si>
  <si>
    <t>REF.</t>
  </si>
  <si>
    <t>CDHU VERSÃO 185 SEM DESONERAÇÃO</t>
  </si>
  <si>
    <t>SINAPI FEVEREIRO 2022 SEM DESONERAÇÃO</t>
  </si>
  <si>
    <t>BDI:</t>
  </si>
  <si>
    <t>ALVARO FLORIAM GEBRAIEL BELLAZ</t>
  </si>
  <si>
    <t>ENG. CIVIL</t>
  </si>
  <si>
    <t>CREA: 507.011.280-5</t>
  </si>
  <si>
    <t>SECRETÁRIO DE OBRAS E PLANEJAMENTO</t>
  </si>
  <si>
    <t>3.5</t>
  </si>
  <si>
    <t>1º MÊS</t>
  </si>
  <si>
    <t>2º MÊS</t>
  </si>
  <si>
    <t>TOTAL MENSAL</t>
  </si>
  <si>
    <t>CRONOGRAMA FÍSICO-FINANCEIRO</t>
  </si>
  <si>
    <t>PLANILHA ORÇAMENTÁRIA</t>
  </si>
  <si>
    <t>Locação de rede de canalização</t>
  </si>
  <si>
    <t>LOCAÇÃO DE VIAS</t>
  </si>
  <si>
    <t xml:space="preserve"> 02.10.040 </t>
  </si>
  <si>
    <t xml:space="preserve"> 03.07.030 </t>
  </si>
  <si>
    <t>Demolição (levantamento) mecanizada de pavimento asfáltico, inclusive fragmentação e acomodação do material</t>
  </si>
  <si>
    <t xml:space="preserve"> 05.08.220 </t>
  </si>
  <si>
    <t>Carregamento mecanizado de entulho fragmentado, com caminhão à disposição dentro da obra, até o raio de 1 km</t>
  </si>
  <si>
    <t xml:space="preserve"> 05.08.100 </t>
  </si>
  <si>
    <t>Transporte de entulho, para distâncias superiores ao 10° km até o 15° km</t>
  </si>
  <si>
    <t>DEMOLIÇÕES E RETIRADAS</t>
  </si>
  <si>
    <t>m²</t>
  </si>
  <si>
    <t>m³</t>
  </si>
  <si>
    <t xml:space="preserve"> 07.02.020 </t>
  </si>
  <si>
    <t>Escavação mecanizada de valas ou cavas com profundidade de até 2 m</t>
  </si>
  <si>
    <t xml:space="preserve"> 07.01.020 </t>
  </si>
  <si>
    <t>Escavação e carga mecanizada em solo de 1ª categoria, em campo aberto</t>
  </si>
  <si>
    <t xml:space="preserve"> 07.11.020 </t>
  </si>
  <si>
    <t>Reaterro compactado mecanizado de vala ou cava com compactador</t>
  </si>
  <si>
    <t xml:space="preserve"> 05.10.010 </t>
  </si>
  <si>
    <t>Carregamento mecanizado de solo de 1ª e 2ª categoria</t>
  </si>
  <si>
    <t xml:space="preserve"> 05.10.024 </t>
  </si>
  <si>
    <t>Transporte de solo de 1ª e 2ª categoria por caminhão para distâncias superiores ao 10° km até o 15° km</t>
  </si>
  <si>
    <t>MOVIMENTAÇÃO DE TERRA</t>
  </si>
  <si>
    <t>DRENAGEM</t>
  </si>
  <si>
    <t>DISPOSITIVOS</t>
  </si>
  <si>
    <t xml:space="preserve"> 49.12.030 </t>
  </si>
  <si>
    <t>Boca de lobo dupla tipo PMSP com tampa de concreto</t>
  </si>
  <si>
    <t xml:space="preserve"> 49.12.110 </t>
  </si>
  <si>
    <t>Poço de visita de 1,60 x 1,60 x 1,60 m - tipo PMSP</t>
  </si>
  <si>
    <t xml:space="preserve"> 49.12.120 </t>
  </si>
  <si>
    <t>Chaminé para poço de visita tipo PMSP em alvenaria, diâmetro interno 70 cm - pescoço</t>
  </si>
  <si>
    <t xml:space="preserve"> 49.06.400 </t>
  </si>
  <si>
    <t>Tampão em ferro fundido, diâmetro de 600 mm, classe B 125 (ruptura &gt; 125 kN)</t>
  </si>
  <si>
    <t>UN</t>
  </si>
  <si>
    <t>TUBO DE CONCRETO</t>
  </si>
  <si>
    <t xml:space="preserve"> 11.18.040 </t>
  </si>
  <si>
    <t xml:space="preserve"> 46.12.150 </t>
  </si>
  <si>
    <t>Tubo de concreto (PA-2), DN= 600mm</t>
  </si>
  <si>
    <t xml:space="preserve"> 46.12.170 </t>
  </si>
  <si>
    <t>Tubo de concreto (PA-2), DN= 1000mm</t>
  </si>
  <si>
    <t xml:space="preserve"> 17.01.040 </t>
  </si>
  <si>
    <t>Lastro de concreto impermeabilizado</t>
  </si>
  <si>
    <t xml:space="preserve"> 09.01.030 </t>
  </si>
  <si>
    <t>Forma em madeira comum para estrutura</t>
  </si>
  <si>
    <t xml:space="preserve"> 11.05.060 </t>
  </si>
  <si>
    <t>Concreto ciclópico - fornecimento e aplicação (com 30% de pedra rachão), concreto fck 15 Mpa</t>
  </si>
  <si>
    <t xml:space="preserve"> 08.10.060 </t>
  </si>
  <si>
    <t>Enrocamento com pedra assentada</t>
  </si>
  <si>
    <t>MURO ALA COM DISSIPADOR</t>
  </si>
  <si>
    <t xml:space="preserve"> 54.01.210 </t>
  </si>
  <si>
    <t>Base de brita graduada</t>
  </si>
  <si>
    <t xml:space="preserve"> 54.03.240 </t>
  </si>
  <si>
    <t>Imprimação betuminosa impermeabilizante</t>
  </si>
  <si>
    <t xml:space="preserve"> 54.03.230 </t>
  </si>
  <si>
    <t>Imprimação betuminosa ligante</t>
  </si>
  <si>
    <t xml:space="preserve"> 54.03.210 </t>
  </si>
  <si>
    <t>Camada de rolamento em concreto betuminoso usinado quente - CBUQ</t>
  </si>
  <si>
    <t>RECOMPOSIÇÃO DE PAVIMENTO</t>
  </si>
  <si>
    <t xml:space="preserve">EXECUÇÃO DE REDE DE DRENAGEM DE ÁGUAS PLUVIAIS </t>
  </si>
  <si>
    <t>SIURB 07/2021 SEM DESONERAÇÃO</t>
  </si>
  <si>
    <t>Tietê, 26 de abril de 2022.</t>
  </si>
  <si>
    <t>4.1.1</t>
  </si>
  <si>
    <t>4.1.2</t>
  </si>
  <si>
    <t>4.1.3</t>
  </si>
  <si>
    <t>4.2.1</t>
  </si>
  <si>
    <t>4.2.2</t>
  </si>
  <si>
    <t>4.2.3</t>
  </si>
  <si>
    <t>4.2.4</t>
  </si>
  <si>
    <t>4.3.1</t>
  </si>
  <si>
    <t>4.3.2</t>
  </si>
  <si>
    <t>4.3.3</t>
  </si>
  <si>
    <t>4.3.4</t>
  </si>
  <si>
    <t>RUA TIRADENTES - JD. BANDEIRANTES - TIETÊ-SP</t>
  </si>
  <si>
    <t>Tietê, XX de XXXX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</si>
</sst>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77" formatCode="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0" applyNumberForma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2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/>
    <xf numFmtId="0" fontId="2" fillId="2" borderId="5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5" xfId="0" applyFill="1" applyBorder="1"/>
    <xf numFmtId="0" fontId="2" fillId="2" borderId="4" xfId="0" applyFont="1" applyFill="1" applyBorder="1" applyAlignment="1">
      <alignment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2" fillId="2" borderId="5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vertical="center"/>
    </xf>
    <xf numFmtId="10" fontId="0" fillId="0" borderId="0" xfId="0" applyNumberFormat="1" applyAlignment="1">
      <alignment horizontal="left"/>
    </xf>
    <xf numFmtId="44" fontId="0" fillId="0" borderId="1" xfId="0" applyNumberFormat="1" applyBorder="1" applyAlignment="1">
      <alignment horizont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horizontal="left" vertical="center"/>
    </xf>
    <xf numFmtId="44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4" fontId="2" fillId="2" borderId="8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2" fillId="2" borderId="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44" fontId="0" fillId="2" borderId="4" xfId="0" applyNumberFormat="1" applyFill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4" fontId="6" fillId="3" borderId="1" xfId="2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2" borderId="5" xfId="0" applyNumberFormat="1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horizontal="center" vertical="center"/>
    </xf>
    <xf numFmtId="44" fontId="2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59"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4</xdr:col>
      <xdr:colOff>1123950</xdr:colOff>
      <xdr:row>0</xdr:row>
      <xdr:rowOff>1495425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4775"/>
          <a:ext cx="8439150" cy="1390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142875</xdr:colOff>
      <xdr:row>11</xdr:row>
      <xdr:rowOff>161925</xdr:rowOff>
    </xdr:from>
    <xdr:to>
      <xdr:col>3</xdr:col>
      <xdr:colOff>1057275</xdr:colOff>
      <xdr:row>11</xdr:row>
      <xdr:rowOff>161925</xdr:rowOff>
    </xdr:to>
    <xdr:cxnSp macro="">
      <xdr:nvCxnSpPr>
        <xdr:cNvPr id="4" name="Conector reto 3"/>
        <xdr:cNvCxnSpPr/>
      </xdr:nvCxnSpPr>
      <xdr:spPr>
        <a:xfrm>
          <a:off x="6229350" y="4095750"/>
          <a:ext cx="9144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12</xdr:row>
      <xdr:rowOff>171450</xdr:rowOff>
    </xdr:from>
    <xdr:to>
      <xdr:col>3</xdr:col>
      <xdr:colOff>1047750</xdr:colOff>
      <xdr:row>12</xdr:row>
      <xdr:rowOff>171450</xdr:rowOff>
    </xdr:to>
    <xdr:cxnSp macro="">
      <xdr:nvCxnSpPr>
        <xdr:cNvPr id="17" name="Conector reto 16"/>
        <xdr:cNvCxnSpPr/>
      </xdr:nvCxnSpPr>
      <xdr:spPr>
        <a:xfrm>
          <a:off x="6219825" y="4552950"/>
          <a:ext cx="9144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13</xdr:row>
      <xdr:rowOff>171450</xdr:rowOff>
    </xdr:from>
    <xdr:to>
      <xdr:col>3</xdr:col>
      <xdr:colOff>1057275</xdr:colOff>
      <xdr:row>13</xdr:row>
      <xdr:rowOff>171450</xdr:rowOff>
    </xdr:to>
    <xdr:cxnSp macro="">
      <xdr:nvCxnSpPr>
        <xdr:cNvPr id="18" name="Conector reto 17"/>
        <xdr:cNvCxnSpPr/>
      </xdr:nvCxnSpPr>
      <xdr:spPr>
        <a:xfrm>
          <a:off x="6229350" y="4962525"/>
          <a:ext cx="9144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14</xdr:row>
      <xdr:rowOff>161925</xdr:rowOff>
    </xdr:from>
    <xdr:to>
      <xdr:col>4</xdr:col>
      <xdr:colOff>1133475</xdr:colOff>
      <xdr:row>14</xdr:row>
      <xdr:rowOff>161925</xdr:rowOff>
    </xdr:to>
    <xdr:cxnSp macro="">
      <xdr:nvCxnSpPr>
        <xdr:cNvPr id="21" name="Conector reto 20"/>
        <xdr:cNvCxnSpPr/>
      </xdr:nvCxnSpPr>
      <xdr:spPr>
        <a:xfrm>
          <a:off x="6200775" y="5372100"/>
          <a:ext cx="23050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15</xdr:row>
      <xdr:rowOff>209550</xdr:rowOff>
    </xdr:from>
    <xdr:to>
      <xdr:col>4</xdr:col>
      <xdr:colOff>1095375</xdr:colOff>
      <xdr:row>15</xdr:row>
      <xdr:rowOff>209550</xdr:rowOff>
    </xdr:to>
    <xdr:cxnSp macro="">
      <xdr:nvCxnSpPr>
        <xdr:cNvPr id="22" name="Conector reto 21"/>
        <xdr:cNvCxnSpPr/>
      </xdr:nvCxnSpPr>
      <xdr:spPr>
        <a:xfrm>
          <a:off x="7553325" y="5857875"/>
          <a:ext cx="9144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mila.claudio\Desktop\DRENAGEM%20RUA%20TIRADENTES%202022\PE&#199;AS%20T&#201;CNICAS\TTE_DRENAGEM%20RUA%20TIRADENTES_OR&#199;_R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 refreshError="1"/>
      <sheetData sheetId="1" refreshError="1"/>
      <sheetData sheetId="2">
        <row r="19">
          <cell r="G19">
            <v>157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 topLeftCell="A1">
      <selection activeCell="B6" sqref="B6"/>
    </sheetView>
  </sheetViews>
  <sheetFormatPr defaultColWidth="9.140625" defaultRowHeight="15"/>
  <cols>
    <col min="1" max="1" width="8.28125" style="0" customWidth="1"/>
    <col min="2" max="2" width="62.00390625" style="0" customWidth="1"/>
    <col min="3" max="3" width="21.00390625" style="3" customWidth="1"/>
    <col min="4" max="4" width="19.28125" style="0" customWidth="1"/>
    <col min="5" max="5" width="19.140625" style="0" customWidth="1"/>
  </cols>
  <sheetData>
    <row r="1" spans="1:3" ht="154.5" customHeight="1">
      <c r="A1" s="83"/>
      <c r="B1" s="83"/>
      <c r="C1" s="83"/>
    </row>
    <row r="2" spans="1:5" ht="17.25" customHeight="1">
      <c r="A2" s="79" t="s">
        <v>48</v>
      </c>
      <c r="B2" s="79"/>
      <c r="C2" s="79"/>
      <c r="D2" s="79"/>
      <c r="E2" s="79"/>
    </row>
    <row r="3" spans="1:5" ht="15.75" customHeight="1">
      <c r="A3" s="79"/>
      <c r="B3" s="79"/>
      <c r="C3" s="79"/>
      <c r="D3" s="79"/>
      <c r="E3" s="79"/>
    </row>
    <row r="4" spans="1:3" ht="15.75" customHeight="1">
      <c r="A4" s="37" t="s">
        <v>34</v>
      </c>
      <c r="B4" s="36" t="s">
        <v>108</v>
      </c>
      <c r="C4" s="35"/>
    </row>
    <row r="5" spans="1:3" ht="15.75" customHeight="1">
      <c r="A5" s="37" t="s">
        <v>35</v>
      </c>
      <c r="B5" s="36" t="s">
        <v>122</v>
      </c>
      <c r="C5" s="35"/>
    </row>
    <row r="6" spans="1:3" ht="15.75" customHeight="1">
      <c r="A6" s="38" t="s">
        <v>36</v>
      </c>
      <c r="B6" s="36" t="s">
        <v>37</v>
      </c>
      <c r="C6" s="35"/>
    </row>
    <row r="7" spans="1:3" ht="15" customHeight="1">
      <c r="A7" s="52"/>
      <c r="B7" s="36" t="s">
        <v>38</v>
      </c>
      <c r="C7" s="35"/>
    </row>
    <row r="8" spans="1:3" ht="15" customHeight="1">
      <c r="A8" s="52"/>
      <c r="B8" s="36" t="s">
        <v>109</v>
      </c>
      <c r="C8" s="52"/>
    </row>
    <row r="9" spans="1:2" ht="15">
      <c r="A9" s="4" t="s">
        <v>39</v>
      </c>
      <c r="B9" s="41">
        <v>0.2073</v>
      </c>
    </row>
    <row r="10" spans="1:5" ht="15">
      <c r="A10" s="80" t="s">
        <v>0</v>
      </c>
      <c r="B10" s="80" t="s">
        <v>3</v>
      </c>
      <c r="C10" s="81" t="s">
        <v>8</v>
      </c>
      <c r="D10" s="82" t="s">
        <v>45</v>
      </c>
      <c r="E10" s="82" t="s">
        <v>46</v>
      </c>
    </row>
    <row r="11" spans="1:5" s="1" customFormat="1" ht="15">
      <c r="A11" s="80"/>
      <c r="B11" s="80"/>
      <c r="C11" s="81"/>
      <c r="D11" s="82"/>
      <c r="E11" s="82"/>
    </row>
    <row r="12" spans="1:5" ht="35.25" customHeight="1">
      <c r="A12" s="47" t="s">
        <v>9</v>
      </c>
      <c r="B12" s="48" t="str">
        <f>Planilha1!B11</f>
        <v>LOCAÇÃO DE VIAS</v>
      </c>
      <c r="C12" s="44">
        <f>Planilha1!I11</f>
        <v>0</v>
      </c>
      <c r="D12" s="42">
        <f>C12</f>
        <v>0</v>
      </c>
      <c r="E12" s="8"/>
    </row>
    <row r="13" spans="1:5" ht="32.25" customHeight="1">
      <c r="A13" s="47" t="s">
        <v>14</v>
      </c>
      <c r="B13" s="48" t="str">
        <f>Planilha1!B13</f>
        <v>DEMOLIÇÕES E RETIRADAS</v>
      </c>
      <c r="C13" s="45">
        <f>Planilha1!I13</f>
        <v>0</v>
      </c>
      <c r="D13" s="42">
        <f>C13</f>
        <v>0</v>
      </c>
      <c r="E13" s="42"/>
    </row>
    <row r="14" spans="1:5" ht="33" customHeight="1">
      <c r="A14" s="49" t="s">
        <v>19</v>
      </c>
      <c r="B14" s="50" t="str">
        <f>Planilha1!B17</f>
        <v>MOVIMENTAÇÃO DE TERRA</v>
      </c>
      <c r="C14" s="46">
        <f>Planilha1!I17</f>
        <v>0</v>
      </c>
      <c r="D14" s="42">
        <f>C14</f>
        <v>0</v>
      </c>
      <c r="E14" s="42"/>
    </row>
    <row r="15" spans="1:5" ht="34.5" customHeight="1">
      <c r="A15" s="47" t="s">
        <v>21</v>
      </c>
      <c r="B15" s="48" t="str">
        <f>Planilha1!B23</f>
        <v>DRENAGEM</v>
      </c>
      <c r="C15" s="44">
        <f>Planilha1!I23</f>
        <v>0</v>
      </c>
      <c r="D15" s="42">
        <f>C15/2</f>
        <v>0</v>
      </c>
      <c r="E15" s="42">
        <f>C15/2</f>
        <v>0</v>
      </c>
    </row>
    <row r="16" spans="1:5" ht="36.75" customHeight="1">
      <c r="A16" s="47" t="s">
        <v>26</v>
      </c>
      <c r="B16" s="48" t="str">
        <f>Planilha1!B38</f>
        <v>RECOMPOSIÇÃO DE PAVIMENTO</v>
      </c>
      <c r="C16" s="44">
        <f>Planilha1!I38</f>
        <v>0</v>
      </c>
      <c r="D16" s="8"/>
      <c r="E16" s="42">
        <f>C16</f>
        <v>0</v>
      </c>
    </row>
    <row r="17" spans="1:5" ht="30.75" customHeight="1">
      <c r="A17" s="76" t="s">
        <v>47</v>
      </c>
      <c r="B17" s="77"/>
      <c r="C17" s="78"/>
      <c r="D17" s="43">
        <f>SUM(D12:D16)</f>
        <v>0</v>
      </c>
      <c r="E17" s="43">
        <f>SUM(E12:E16)</f>
        <v>0</v>
      </c>
    </row>
    <row r="18" spans="1:5" ht="27" customHeight="1">
      <c r="A18" s="75" t="s">
        <v>33</v>
      </c>
      <c r="B18" s="75"/>
      <c r="C18" s="75"/>
      <c r="D18" s="74">
        <f>SUM(D17:E17)</f>
        <v>0</v>
      </c>
      <c r="E18" s="74"/>
    </row>
    <row r="19" ht="15">
      <c r="C19" s="39"/>
    </row>
    <row r="20" ht="15">
      <c r="C20" s="39"/>
    </row>
    <row r="21" spans="3:5" ht="15">
      <c r="C21" s="73" t="s">
        <v>110</v>
      </c>
      <c r="D21" s="73"/>
      <c r="E21" s="73"/>
    </row>
    <row r="22" spans="3:5" ht="15">
      <c r="C22" s="39"/>
      <c r="D22" s="39"/>
      <c r="E22" s="39"/>
    </row>
    <row r="23" spans="3:5" ht="15">
      <c r="C23" s="73"/>
      <c r="D23" s="73"/>
      <c r="E23" s="73"/>
    </row>
    <row r="24" spans="3:5" ht="15">
      <c r="C24" s="73" t="s">
        <v>40</v>
      </c>
      <c r="D24" s="73"/>
      <c r="E24" s="73"/>
    </row>
    <row r="25" spans="3:5" ht="15">
      <c r="C25" s="73" t="s">
        <v>41</v>
      </c>
      <c r="D25" s="73"/>
      <c r="E25" s="73"/>
    </row>
    <row r="26" spans="3:5" ht="15">
      <c r="C26" s="73" t="s">
        <v>42</v>
      </c>
      <c r="D26" s="73"/>
      <c r="E26" s="73"/>
    </row>
    <row r="27" spans="3:5" ht="15">
      <c r="C27" s="73" t="s">
        <v>43</v>
      </c>
      <c r="D27" s="73"/>
      <c r="E27" s="73"/>
    </row>
    <row r="28" spans="3:5" ht="15">
      <c r="C28" s="39"/>
      <c r="D28" s="35"/>
      <c r="E28" s="3"/>
    </row>
  </sheetData>
  <mergeCells count="16">
    <mergeCell ref="A1:C1"/>
    <mergeCell ref="C27:E27"/>
    <mergeCell ref="D18:E18"/>
    <mergeCell ref="A18:C18"/>
    <mergeCell ref="A17:C17"/>
    <mergeCell ref="A2:E3"/>
    <mergeCell ref="A10:A11"/>
    <mergeCell ref="B10:B11"/>
    <mergeCell ref="C10:C11"/>
    <mergeCell ref="D10:D11"/>
    <mergeCell ref="E10:E11"/>
    <mergeCell ref="C21:E21"/>
    <mergeCell ref="C23:E23"/>
    <mergeCell ref="C24:E24"/>
    <mergeCell ref="C25:E25"/>
    <mergeCell ref="C26:E26"/>
  </mergeCell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="110" zoomScaleNormal="110" workbookViewId="0" topLeftCell="A4">
      <selection activeCell="E6" sqref="E6"/>
    </sheetView>
  </sheetViews>
  <sheetFormatPr defaultColWidth="9.140625" defaultRowHeight="15"/>
  <cols>
    <col min="1" max="1" width="7.421875" style="0" customWidth="1"/>
    <col min="2" max="2" width="11.57421875" style="52" customWidth="1"/>
    <col min="3" max="3" width="12.8515625" style="6" customWidth="1"/>
    <col min="4" max="4" width="64.140625" style="0" customWidth="1"/>
    <col min="5" max="5" width="9.140625" style="63" customWidth="1"/>
    <col min="6" max="6" width="9.140625" style="6" customWidth="1"/>
    <col min="7" max="7" width="14.140625" style="64" customWidth="1"/>
    <col min="8" max="9" width="15.28125" style="64" customWidth="1"/>
    <col min="12" max="12" width="18.421875" style="0" customWidth="1"/>
  </cols>
  <sheetData>
    <row r="1" spans="1:9" ht="42.75" customHeight="1">
      <c r="A1" s="85" t="s">
        <v>49</v>
      </c>
      <c r="B1" s="85"/>
      <c r="C1" s="85"/>
      <c r="D1" s="85"/>
      <c r="E1" s="85"/>
      <c r="F1" s="85"/>
      <c r="G1" s="85"/>
      <c r="H1" s="85"/>
      <c r="I1" s="85"/>
    </row>
    <row r="2" spans="1:9" ht="15.75" customHeight="1">
      <c r="A2" s="37" t="s">
        <v>34</v>
      </c>
      <c r="B2" s="36" t="s">
        <v>108</v>
      </c>
      <c r="D2" s="2"/>
      <c r="E2" s="6"/>
      <c r="G2" s="6"/>
      <c r="H2" s="6"/>
      <c r="I2" s="6"/>
    </row>
    <row r="3" spans="1:9" ht="15.75" customHeight="1">
      <c r="A3" s="37" t="s">
        <v>35</v>
      </c>
      <c r="B3" s="36" t="s">
        <v>122</v>
      </c>
      <c r="D3" s="2"/>
      <c r="E3" s="6"/>
      <c r="G3" s="6"/>
      <c r="H3" s="6"/>
      <c r="I3" s="6"/>
    </row>
    <row r="4" spans="1:9" ht="15.75" customHeight="1">
      <c r="A4" s="38" t="s">
        <v>36</v>
      </c>
      <c r="B4" s="36" t="s">
        <v>37</v>
      </c>
      <c r="D4" s="2"/>
      <c r="E4" s="6"/>
      <c r="G4" s="6"/>
      <c r="H4" s="6"/>
      <c r="I4" s="6"/>
    </row>
    <row r="5" spans="1:9" ht="15" customHeight="1">
      <c r="A5" s="2"/>
      <c r="B5" s="36" t="s">
        <v>38</v>
      </c>
      <c r="D5" s="2"/>
      <c r="E5" s="6"/>
      <c r="G5" s="6"/>
      <c r="H5" s="6"/>
      <c r="I5" s="6"/>
    </row>
    <row r="6" spans="1:9" ht="15" customHeight="1">
      <c r="A6" s="52"/>
      <c r="B6" s="36" t="s">
        <v>109</v>
      </c>
      <c r="D6" s="52"/>
      <c r="E6" s="6"/>
      <c r="G6" s="6"/>
      <c r="H6" s="6"/>
      <c r="I6" s="6"/>
    </row>
    <row r="7" spans="1:2" ht="15">
      <c r="A7" s="4" t="s">
        <v>39</v>
      </c>
      <c r="B7" s="41">
        <v>0.2338</v>
      </c>
    </row>
    <row r="9" spans="8:9" ht="15">
      <c r="H9" s="64" t="s">
        <v>12</v>
      </c>
      <c r="I9" s="65">
        <v>0.2338</v>
      </c>
    </row>
    <row r="10" spans="1:9" s="1" customFormat="1" ht="43.2">
      <c r="A10" s="10" t="s">
        <v>0</v>
      </c>
      <c r="B10" s="10" t="s">
        <v>2</v>
      </c>
      <c r="C10" s="10" t="s">
        <v>1</v>
      </c>
      <c r="D10" s="10" t="s">
        <v>3</v>
      </c>
      <c r="E10" s="11" t="s">
        <v>4</v>
      </c>
      <c r="F10" s="10" t="s">
        <v>5</v>
      </c>
      <c r="G10" s="12" t="s">
        <v>6</v>
      </c>
      <c r="H10" s="12" t="s">
        <v>7</v>
      </c>
      <c r="I10" s="12" t="s">
        <v>8</v>
      </c>
    </row>
    <row r="11" spans="1:9" ht="30.75" customHeight="1">
      <c r="A11" s="19" t="s">
        <v>9</v>
      </c>
      <c r="B11" s="24" t="s">
        <v>51</v>
      </c>
      <c r="C11" s="54"/>
      <c r="D11" s="25"/>
      <c r="E11" s="14"/>
      <c r="F11" s="15"/>
      <c r="G11" s="58"/>
      <c r="H11" s="58"/>
      <c r="I11" s="53">
        <f>I12</f>
        <v>0</v>
      </c>
    </row>
    <row r="12" spans="1:9" ht="15">
      <c r="A12" s="13" t="s">
        <v>10</v>
      </c>
      <c r="B12" s="62" t="s">
        <v>52</v>
      </c>
      <c r="C12" s="60" t="s">
        <v>11</v>
      </c>
      <c r="D12" s="56" t="s">
        <v>50</v>
      </c>
      <c r="E12" s="16">
        <f>'[1]PLANILHA'!$G$19</f>
        <v>157</v>
      </c>
      <c r="F12" s="17" t="s">
        <v>13</v>
      </c>
      <c r="G12" s="66"/>
      <c r="H12" s="66"/>
      <c r="I12" s="66">
        <f>H12*E12</f>
        <v>0</v>
      </c>
    </row>
    <row r="13" spans="1:9" ht="26.25" customHeight="1">
      <c r="A13" s="19" t="s">
        <v>14</v>
      </c>
      <c r="B13" s="24" t="s">
        <v>59</v>
      </c>
      <c r="C13" s="54"/>
      <c r="D13" s="25"/>
      <c r="E13" s="14"/>
      <c r="F13" s="15"/>
      <c r="G13" s="58"/>
      <c r="H13" s="58"/>
      <c r="I13" s="53">
        <f>SUM(I14:I16)</f>
        <v>0</v>
      </c>
    </row>
    <row r="14" spans="1:9" ht="34.5" customHeight="1">
      <c r="A14" s="20" t="s">
        <v>15</v>
      </c>
      <c r="B14" s="60" t="s">
        <v>53</v>
      </c>
      <c r="C14" s="60" t="s">
        <v>11</v>
      </c>
      <c r="D14" s="57" t="s">
        <v>54</v>
      </c>
      <c r="E14" s="59">
        <v>340.2</v>
      </c>
      <c r="F14" s="60" t="s">
        <v>60</v>
      </c>
      <c r="G14" s="61"/>
      <c r="H14" s="51">
        <f>I9*G14+G14</f>
        <v>0</v>
      </c>
      <c r="I14" s="51">
        <f>H14*E14</f>
        <v>0</v>
      </c>
    </row>
    <row r="15" spans="1:9" ht="30.75" customHeight="1">
      <c r="A15" s="40" t="s">
        <v>17</v>
      </c>
      <c r="B15" s="60" t="s">
        <v>55</v>
      </c>
      <c r="C15" s="60" t="s">
        <v>11</v>
      </c>
      <c r="D15" s="57" t="s">
        <v>56</v>
      </c>
      <c r="E15" s="59">
        <v>22.13</v>
      </c>
      <c r="F15" s="60" t="s">
        <v>61</v>
      </c>
      <c r="G15" s="61"/>
      <c r="H15" s="51">
        <f>I9*G15+G15</f>
        <v>0</v>
      </c>
      <c r="I15" s="51">
        <f>H15*E15</f>
        <v>0</v>
      </c>
    </row>
    <row r="16" spans="1:9" s="5" customFormat="1" ht="15.75" customHeight="1">
      <c r="A16" s="20" t="s">
        <v>18</v>
      </c>
      <c r="B16" s="60" t="s">
        <v>57</v>
      </c>
      <c r="C16" s="60" t="s">
        <v>11</v>
      </c>
      <c r="D16" s="57" t="s">
        <v>58</v>
      </c>
      <c r="E16" s="59">
        <v>22.13</v>
      </c>
      <c r="F16" s="60" t="s">
        <v>61</v>
      </c>
      <c r="G16" s="61"/>
      <c r="H16" s="51">
        <f>I9*G16+G16</f>
        <v>0</v>
      </c>
      <c r="I16" s="51">
        <f>H16*E16</f>
        <v>0</v>
      </c>
    </row>
    <row r="17" spans="1:9" ht="23.25" customHeight="1">
      <c r="A17" s="19" t="s">
        <v>19</v>
      </c>
      <c r="B17" s="24" t="s">
        <v>72</v>
      </c>
      <c r="C17" s="54"/>
      <c r="D17" s="25"/>
      <c r="E17" s="14"/>
      <c r="F17" s="15"/>
      <c r="G17" s="58"/>
      <c r="H17" s="58"/>
      <c r="I17" s="55">
        <f>SUM(I18:I22)</f>
        <v>0</v>
      </c>
    </row>
    <row r="18" spans="1:9" ht="15">
      <c r="A18" s="20" t="s">
        <v>20</v>
      </c>
      <c r="B18" s="62" t="s">
        <v>62</v>
      </c>
      <c r="C18" s="60" t="s">
        <v>11</v>
      </c>
      <c r="D18" s="56" t="s">
        <v>63</v>
      </c>
      <c r="E18" s="59">
        <v>739.08</v>
      </c>
      <c r="F18" s="60" t="s">
        <v>61</v>
      </c>
      <c r="G18" s="61"/>
      <c r="H18" s="51">
        <f>I9*G18+G18</f>
        <v>0</v>
      </c>
      <c r="I18" s="51">
        <f>H18*E18</f>
        <v>0</v>
      </c>
    </row>
    <row r="19" spans="1:9" ht="15">
      <c r="A19" s="9" t="s">
        <v>22</v>
      </c>
      <c r="B19" s="62" t="s">
        <v>64</v>
      </c>
      <c r="C19" s="60" t="s">
        <v>11</v>
      </c>
      <c r="D19" s="56" t="s">
        <v>65</v>
      </c>
      <c r="E19" s="59">
        <v>3.36</v>
      </c>
      <c r="F19" s="60" t="s">
        <v>61</v>
      </c>
      <c r="G19" s="61"/>
      <c r="H19" s="51">
        <f>I9*G19+G19</f>
        <v>0</v>
      </c>
      <c r="I19" s="51">
        <f>H19*E19</f>
        <v>0</v>
      </c>
    </row>
    <row r="20" spans="1:9" ht="15">
      <c r="A20" s="9" t="s">
        <v>23</v>
      </c>
      <c r="B20" s="62" t="s">
        <v>66</v>
      </c>
      <c r="C20" s="60" t="s">
        <v>11</v>
      </c>
      <c r="D20" s="56" t="s">
        <v>67</v>
      </c>
      <c r="E20" s="59">
        <v>622.37</v>
      </c>
      <c r="F20" s="60" t="s">
        <v>61</v>
      </c>
      <c r="G20" s="61"/>
      <c r="H20" s="51">
        <f>I9*G20+G20</f>
        <v>0</v>
      </c>
      <c r="I20" s="51">
        <f>H20*E20</f>
        <v>0</v>
      </c>
    </row>
    <row r="21" spans="1:9" ht="15">
      <c r="A21" s="9" t="s">
        <v>32</v>
      </c>
      <c r="B21" s="62" t="s">
        <v>68</v>
      </c>
      <c r="C21" s="60" t="s">
        <v>11</v>
      </c>
      <c r="D21" s="56" t="s">
        <v>69</v>
      </c>
      <c r="E21" s="59">
        <v>156.09</v>
      </c>
      <c r="F21" s="60" t="s">
        <v>61</v>
      </c>
      <c r="G21" s="61"/>
      <c r="H21" s="51">
        <f>I9*G21+G21</f>
        <v>0</v>
      </c>
      <c r="I21" s="51">
        <f>H21*E21</f>
        <v>0</v>
      </c>
    </row>
    <row r="22" spans="1:9" ht="27.6">
      <c r="A22" s="9" t="s">
        <v>44</v>
      </c>
      <c r="B22" s="62" t="s">
        <v>70</v>
      </c>
      <c r="C22" s="60" t="s">
        <v>11</v>
      </c>
      <c r="D22" s="56" t="s">
        <v>71</v>
      </c>
      <c r="E22" s="59">
        <v>156.09</v>
      </c>
      <c r="F22" s="60" t="s">
        <v>61</v>
      </c>
      <c r="G22" s="61"/>
      <c r="H22" s="51">
        <f>I9*G22+G22</f>
        <v>0</v>
      </c>
      <c r="I22" s="51">
        <f>H22*E22</f>
        <v>0</v>
      </c>
    </row>
    <row r="23" spans="1:9" ht="32.25" customHeight="1">
      <c r="A23" s="33" t="s">
        <v>21</v>
      </c>
      <c r="B23" s="54" t="s">
        <v>73</v>
      </c>
      <c r="C23" s="15"/>
      <c r="D23" s="34"/>
      <c r="E23" s="14"/>
      <c r="F23" s="15"/>
      <c r="G23" s="58"/>
      <c r="H23" s="58"/>
      <c r="I23" s="55">
        <f>SUM(I24:I37)</f>
        <v>0</v>
      </c>
    </row>
    <row r="24" spans="1:9" ht="15">
      <c r="A24" s="29" t="s">
        <v>24</v>
      </c>
      <c r="B24" s="30" t="s">
        <v>84</v>
      </c>
      <c r="C24" s="31"/>
      <c r="D24" s="32"/>
      <c r="E24" s="67"/>
      <c r="F24" s="31"/>
      <c r="G24" s="68"/>
      <c r="H24" s="68"/>
      <c r="I24" s="69"/>
    </row>
    <row r="25" spans="1:9" ht="15">
      <c r="A25" s="13" t="s">
        <v>111</v>
      </c>
      <c r="B25" s="62" t="s">
        <v>85</v>
      </c>
      <c r="C25" s="60" t="s">
        <v>11</v>
      </c>
      <c r="D25" s="56" t="s">
        <v>16</v>
      </c>
      <c r="E25" s="59">
        <v>74.85</v>
      </c>
      <c r="F25" s="60" t="s">
        <v>61</v>
      </c>
      <c r="G25" s="61"/>
      <c r="H25" s="51">
        <f>I9*G25+G25</f>
        <v>0</v>
      </c>
      <c r="I25" s="51">
        <f>H25*E25</f>
        <v>0</v>
      </c>
    </row>
    <row r="26" spans="1:9" ht="15">
      <c r="A26" s="7" t="s">
        <v>112</v>
      </c>
      <c r="B26" s="62" t="s">
        <v>86</v>
      </c>
      <c r="C26" s="60" t="s">
        <v>11</v>
      </c>
      <c r="D26" s="56" t="s">
        <v>87</v>
      </c>
      <c r="E26" s="59">
        <v>13</v>
      </c>
      <c r="F26" s="60" t="s">
        <v>13</v>
      </c>
      <c r="G26" s="61"/>
      <c r="H26" s="51">
        <f>I9*G26+G26</f>
        <v>0</v>
      </c>
      <c r="I26" s="51">
        <f>H26*E26</f>
        <v>0</v>
      </c>
    </row>
    <row r="27" spans="1:9" ht="15">
      <c r="A27" s="7" t="s">
        <v>113</v>
      </c>
      <c r="B27" s="62" t="s">
        <v>88</v>
      </c>
      <c r="C27" s="60" t="s">
        <v>11</v>
      </c>
      <c r="D27" s="56" t="s">
        <v>89</v>
      </c>
      <c r="E27" s="59">
        <v>144</v>
      </c>
      <c r="F27" s="60" t="s">
        <v>13</v>
      </c>
      <c r="G27" s="61"/>
      <c r="H27" s="51">
        <f>I9*G27+G27</f>
        <v>0</v>
      </c>
      <c r="I27" s="51">
        <f>H27*E27</f>
        <v>0</v>
      </c>
    </row>
    <row r="28" spans="1:9" ht="15">
      <c r="A28" s="18" t="s">
        <v>25</v>
      </c>
      <c r="B28" s="26" t="s">
        <v>74</v>
      </c>
      <c r="C28" s="27"/>
      <c r="D28" s="28"/>
      <c r="E28" s="70"/>
      <c r="F28" s="27"/>
      <c r="G28" s="71"/>
      <c r="H28" s="71"/>
      <c r="I28" s="72"/>
    </row>
    <row r="29" spans="1:9" ht="15">
      <c r="A29" s="13" t="s">
        <v>114</v>
      </c>
      <c r="B29" s="62" t="s">
        <v>75</v>
      </c>
      <c r="C29" s="60" t="s">
        <v>11</v>
      </c>
      <c r="D29" s="56" t="s">
        <v>76</v>
      </c>
      <c r="E29" s="59">
        <v>4</v>
      </c>
      <c r="F29" s="60" t="s">
        <v>83</v>
      </c>
      <c r="G29" s="61"/>
      <c r="H29" s="51">
        <f>I9*G29+G29</f>
        <v>0</v>
      </c>
      <c r="I29" s="51">
        <f>H29*E29</f>
        <v>0</v>
      </c>
    </row>
    <row r="30" spans="1:9" ht="15">
      <c r="A30" s="7" t="s">
        <v>115</v>
      </c>
      <c r="B30" s="62" t="s">
        <v>77</v>
      </c>
      <c r="C30" s="60" t="s">
        <v>11</v>
      </c>
      <c r="D30" s="56" t="s">
        <v>78</v>
      </c>
      <c r="E30" s="59">
        <v>2</v>
      </c>
      <c r="F30" s="60" t="s">
        <v>83</v>
      </c>
      <c r="G30" s="61"/>
      <c r="H30" s="51">
        <f>I9*G30+G30</f>
        <v>0</v>
      </c>
      <c r="I30" s="51">
        <f>H30*E30</f>
        <v>0</v>
      </c>
    </row>
    <row r="31" spans="1:9" ht="27.6">
      <c r="A31" s="7" t="s">
        <v>116</v>
      </c>
      <c r="B31" s="62" t="s">
        <v>79</v>
      </c>
      <c r="C31" s="60" t="s">
        <v>11</v>
      </c>
      <c r="D31" s="56" t="s">
        <v>80</v>
      </c>
      <c r="E31" s="59">
        <v>1.2</v>
      </c>
      <c r="F31" s="60" t="s">
        <v>13</v>
      </c>
      <c r="G31" s="61"/>
      <c r="H31" s="51">
        <f>I9*G31+G31</f>
        <v>0</v>
      </c>
      <c r="I31" s="51">
        <f>H31*E31</f>
        <v>0</v>
      </c>
    </row>
    <row r="32" spans="1:9" ht="17.25" customHeight="1">
      <c r="A32" s="7" t="s">
        <v>117</v>
      </c>
      <c r="B32" s="62" t="s">
        <v>81</v>
      </c>
      <c r="C32" s="60" t="s">
        <v>11</v>
      </c>
      <c r="D32" s="56" t="s">
        <v>82</v>
      </c>
      <c r="E32" s="59">
        <v>2</v>
      </c>
      <c r="F32" s="60" t="s">
        <v>83</v>
      </c>
      <c r="G32" s="61"/>
      <c r="H32" s="51">
        <f>I9*G32+G32</f>
        <v>0</v>
      </c>
      <c r="I32" s="51">
        <f>H32*E32</f>
        <v>0</v>
      </c>
    </row>
    <row r="33" spans="1:9" ht="15">
      <c r="A33" s="18" t="s">
        <v>27</v>
      </c>
      <c r="B33" s="26" t="s">
        <v>98</v>
      </c>
      <c r="C33" s="27"/>
      <c r="D33" s="28"/>
      <c r="E33" s="70"/>
      <c r="F33" s="27"/>
      <c r="G33" s="71"/>
      <c r="H33" s="71"/>
      <c r="I33" s="72"/>
    </row>
    <row r="34" spans="1:9" ht="15">
      <c r="A34" s="40" t="s">
        <v>118</v>
      </c>
      <c r="B34" s="62" t="s">
        <v>90</v>
      </c>
      <c r="C34" s="60" t="s">
        <v>11</v>
      </c>
      <c r="D34" s="56" t="s">
        <v>91</v>
      </c>
      <c r="E34" s="59">
        <v>0.88</v>
      </c>
      <c r="F34" s="60" t="s">
        <v>61</v>
      </c>
      <c r="G34" s="61"/>
      <c r="H34" s="51">
        <f>I9*G34+G34</f>
        <v>0</v>
      </c>
      <c r="I34" s="51">
        <f>H34*E34</f>
        <v>0</v>
      </c>
    </row>
    <row r="35" spans="1:9" ht="15">
      <c r="A35" s="9" t="s">
        <v>119</v>
      </c>
      <c r="B35" s="62" t="s">
        <v>92</v>
      </c>
      <c r="C35" s="60" t="s">
        <v>11</v>
      </c>
      <c r="D35" s="56" t="s">
        <v>93</v>
      </c>
      <c r="E35" s="59">
        <v>7.76</v>
      </c>
      <c r="F35" s="60" t="s">
        <v>60</v>
      </c>
      <c r="G35" s="61"/>
      <c r="H35" s="51">
        <f>I9*G35+G35</f>
        <v>0</v>
      </c>
      <c r="I35" s="51">
        <f>H35*E35</f>
        <v>0</v>
      </c>
    </row>
    <row r="36" spans="1:9" ht="27.6">
      <c r="A36" s="13" t="s">
        <v>120</v>
      </c>
      <c r="B36" s="62" t="s">
        <v>94</v>
      </c>
      <c r="C36" s="60" t="s">
        <v>11</v>
      </c>
      <c r="D36" s="56" t="s">
        <v>95</v>
      </c>
      <c r="E36" s="59">
        <v>1.31</v>
      </c>
      <c r="F36" s="60" t="s">
        <v>61</v>
      </c>
      <c r="G36" s="61"/>
      <c r="H36" s="51">
        <f>I9*G36+G36</f>
        <v>0</v>
      </c>
      <c r="I36" s="51">
        <f>H36*E36</f>
        <v>0</v>
      </c>
    </row>
    <row r="37" spans="1:9" ht="15">
      <c r="A37" s="7" t="s">
        <v>121</v>
      </c>
      <c r="B37" s="62" t="s">
        <v>96</v>
      </c>
      <c r="C37" s="60" t="s">
        <v>11</v>
      </c>
      <c r="D37" s="56" t="s">
        <v>97</v>
      </c>
      <c r="E37" s="59">
        <v>0.84</v>
      </c>
      <c r="F37" s="60" t="s">
        <v>61</v>
      </c>
      <c r="G37" s="61"/>
      <c r="H37" s="51">
        <f>I9*G37+G37</f>
        <v>0</v>
      </c>
      <c r="I37" s="51">
        <f>H37*E37</f>
        <v>0</v>
      </c>
    </row>
    <row r="38" spans="1:9" ht="28.5" customHeight="1">
      <c r="A38" s="33" t="s">
        <v>26</v>
      </c>
      <c r="B38" s="24" t="s">
        <v>107</v>
      </c>
      <c r="C38" s="15"/>
      <c r="D38" s="34"/>
      <c r="E38" s="14"/>
      <c r="F38" s="15"/>
      <c r="G38" s="58"/>
      <c r="H38" s="58"/>
      <c r="I38" s="53">
        <f>SUM(I39:I42)</f>
        <v>0</v>
      </c>
    </row>
    <row r="39" spans="1:9" ht="15">
      <c r="A39" s="7" t="s">
        <v>28</v>
      </c>
      <c r="B39" s="62" t="s">
        <v>99</v>
      </c>
      <c r="C39" s="60" t="s">
        <v>11</v>
      </c>
      <c r="D39" s="56" t="s">
        <v>100</v>
      </c>
      <c r="E39" s="59">
        <v>68.04</v>
      </c>
      <c r="F39" s="60" t="s">
        <v>61</v>
      </c>
      <c r="G39" s="61"/>
      <c r="H39" s="51">
        <f>I9*G39+G39</f>
        <v>0</v>
      </c>
      <c r="I39" s="51">
        <f>H39*E39</f>
        <v>0</v>
      </c>
    </row>
    <row r="40" spans="1:9" ht="15">
      <c r="A40" s="7" t="s">
        <v>29</v>
      </c>
      <c r="B40" s="62" t="s">
        <v>101</v>
      </c>
      <c r="C40" s="60" t="s">
        <v>11</v>
      </c>
      <c r="D40" s="56" t="s">
        <v>102</v>
      </c>
      <c r="E40" s="59">
        <v>340.2</v>
      </c>
      <c r="F40" s="60" t="s">
        <v>60</v>
      </c>
      <c r="G40" s="61"/>
      <c r="H40" s="51">
        <f>I9*G40+G40</f>
        <v>0</v>
      </c>
      <c r="I40" s="51">
        <f>H40*E40</f>
        <v>0</v>
      </c>
    </row>
    <row r="41" spans="1:9" ht="15">
      <c r="A41" s="9" t="s">
        <v>30</v>
      </c>
      <c r="B41" s="62" t="s">
        <v>103</v>
      </c>
      <c r="C41" s="60" t="s">
        <v>11</v>
      </c>
      <c r="D41" s="56" t="s">
        <v>104</v>
      </c>
      <c r="E41" s="59">
        <v>340.2</v>
      </c>
      <c r="F41" s="60" t="s">
        <v>60</v>
      </c>
      <c r="G41" s="61"/>
      <c r="H41" s="51">
        <f>I9*G41+G41</f>
        <v>0</v>
      </c>
      <c r="I41" s="51">
        <f>H41*E41</f>
        <v>0</v>
      </c>
    </row>
    <row r="42" spans="1:9" ht="15">
      <c r="A42" s="9" t="s">
        <v>31</v>
      </c>
      <c r="B42" s="62" t="s">
        <v>105</v>
      </c>
      <c r="C42" s="60" t="s">
        <v>11</v>
      </c>
      <c r="D42" s="56" t="s">
        <v>106</v>
      </c>
      <c r="E42" s="59">
        <v>17.01</v>
      </c>
      <c r="F42" s="60" t="s">
        <v>61</v>
      </c>
      <c r="G42" s="61"/>
      <c r="H42" s="51">
        <f>I9*G42+G42</f>
        <v>0</v>
      </c>
      <c r="I42" s="51">
        <f>H42*E42</f>
        <v>0</v>
      </c>
    </row>
    <row r="43" spans="1:9" ht="28.5" customHeight="1">
      <c r="A43" s="21"/>
      <c r="B43" s="54"/>
      <c r="C43" s="54"/>
      <c r="D43" s="22"/>
      <c r="E43" s="23"/>
      <c r="F43" s="86" t="s">
        <v>33</v>
      </c>
      <c r="G43" s="86"/>
      <c r="H43" s="87"/>
      <c r="I43" s="53">
        <f>I38+I23+I17+I13+I11</f>
        <v>0</v>
      </c>
    </row>
    <row r="45" spans="5:9" ht="15">
      <c r="E45" s="84"/>
      <c r="F45" s="84"/>
      <c r="G45" s="84"/>
      <c r="H45" s="84"/>
      <c r="I45" s="84"/>
    </row>
    <row r="46" spans="5:9" ht="15">
      <c r="E46" s="84" t="s">
        <v>123</v>
      </c>
      <c r="F46" s="84"/>
      <c r="G46" s="84"/>
      <c r="H46" s="84"/>
      <c r="I46" s="84"/>
    </row>
    <row r="47" spans="6:9" ht="15">
      <c r="F47" s="63"/>
      <c r="G47" s="63"/>
      <c r="H47" s="63"/>
      <c r="I47" s="63"/>
    </row>
    <row r="48" spans="5:9" ht="15">
      <c r="E48" s="84"/>
      <c r="F48" s="84"/>
      <c r="G48" s="84"/>
      <c r="H48" s="84"/>
      <c r="I48" s="84"/>
    </row>
    <row r="49" spans="5:9" ht="15">
      <c r="E49" s="84"/>
      <c r="F49" s="84"/>
      <c r="G49" s="84"/>
      <c r="H49" s="84"/>
      <c r="I49" s="84"/>
    </row>
    <row r="50" spans="5:9" ht="15">
      <c r="E50" s="84"/>
      <c r="F50" s="84"/>
      <c r="G50" s="84"/>
      <c r="H50" s="84"/>
      <c r="I50" s="84"/>
    </row>
    <row r="51" spans="5:9" ht="15">
      <c r="E51" s="84"/>
      <c r="F51" s="84"/>
      <c r="G51" s="84"/>
      <c r="H51" s="84"/>
      <c r="I51" s="84"/>
    </row>
    <row r="52" spans="5:9" ht="15">
      <c r="E52" s="84" t="s">
        <v>43</v>
      </c>
      <c r="F52" s="84"/>
      <c r="G52" s="84"/>
      <c r="H52" s="84"/>
      <c r="I52" s="84"/>
    </row>
  </sheetData>
  <mergeCells count="9">
    <mergeCell ref="E50:I50"/>
    <mergeCell ref="E51:I51"/>
    <mergeCell ref="E52:I52"/>
    <mergeCell ref="F43:H43"/>
    <mergeCell ref="E45:I45"/>
    <mergeCell ref="E46:I46"/>
    <mergeCell ref="E48:I48"/>
    <mergeCell ref="A1:I1"/>
    <mergeCell ref="E49:I49"/>
  </mergeCells>
  <conditionalFormatting sqref="D12">
    <cfRule type="expression" priority="72" dxfId="1">
      <formula>IF($L12="I",TRUE,FALSE)</formula>
    </cfRule>
    <cfRule type="expression" priority="73" dxfId="0">
      <formula>IF($L12="T",TRUE,FALSE)</formula>
    </cfRule>
  </conditionalFormatting>
  <conditionalFormatting sqref="B12:C12">
    <cfRule type="expression" priority="70" dxfId="1">
      <formula>IF($L12="I",TRUE,FALSE)</formula>
    </cfRule>
    <cfRule type="expression" priority="71" dxfId="0">
      <formula>IF($L12="T",TRUE,FALSE)</formula>
    </cfRule>
  </conditionalFormatting>
  <conditionalFormatting sqref="C12">
    <cfRule type="expression" priority="69" dxfId="6">
      <formula>IF($L12="I",TRUE,FALSE)</formula>
    </cfRule>
  </conditionalFormatting>
  <conditionalFormatting sqref="B14:D16">
    <cfRule type="expression" priority="67" dxfId="1">
      <formula>IF($L14="I",TRUE,FALSE)</formula>
    </cfRule>
    <cfRule type="expression" priority="68" dxfId="0">
      <formula>IF($L14="T",TRUE,FALSE)</formula>
    </cfRule>
  </conditionalFormatting>
  <conditionalFormatting sqref="C14:C16">
    <cfRule type="expression" priority="66" dxfId="6">
      <formula>IF($L14="I",TRUE,FALSE)</formula>
    </cfRule>
  </conditionalFormatting>
  <conditionalFormatting sqref="E14:E16">
    <cfRule type="expression" priority="64" dxfId="1">
      <formula>IF($L14="I",TRUE,FALSE)</formula>
    </cfRule>
    <cfRule type="expression" priority="65" dxfId="0">
      <formula>IF($L14="T",TRUE,FALSE)</formula>
    </cfRule>
  </conditionalFormatting>
  <conditionalFormatting sqref="F14:F16">
    <cfRule type="expression" priority="62" dxfId="1">
      <formula>IF($L14="I",TRUE,FALSE)</formula>
    </cfRule>
    <cfRule type="expression" priority="63" dxfId="0">
      <formula>IF($L14="T",TRUE,FALSE)</formula>
    </cfRule>
  </conditionalFormatting>
  <conditionalFormatting sqref="G14:G16">
    <cfRule type="expression" priority="60" dxfId="1">
      <formula>IF($L14="I",TRUE,FALSE)</formula>
    </cfRule>
    <cfRule type="expression" priority="61" dxfId="0">
      <formula>IF($L14="T",TRUE,FALSE)</formula>
    </cfRule>
  </conditionalFormatting>
  <conditionalFormatting sqref="B18:D22">
    <cfRule type="expression" priority="58" dxfId="1">
      <formula>IF($L18="I",TRUE,FALSE)</formula>
    </cfRule>
    <cfRule type="expression" priority="59" dxfId="0">
      <formula>IF($L18="T",TRUE,FALSE)</formula>
    </cfRule>
  </conditionalFormatting>
  <conditionalFormatting sqref="C18:C22">
    <cfRule type="expression" priority="57" dxfId="6">
      <formula>IF($L18="I",TRUE,FALSE)</formula>
    </cfRule>
  </conditionalFormatting>
  <conditionalFormatting sqref="E18:E22">
    <cfRule type="expression" priority="55" dxfId="1">
      <formula>IF($L18="I",TRUE,FALSE)</formula>
    </cfRule>
    <cfRule type="expression" priority="56" dxfId="0">
      <formula>IF($L18="T",TRUE,FALSE)</formula>
    </cfRule>
  </conditionalFormatting>
  <conditionalFormatting sqref="G18:G22">
    <cfRule type="expression" priority="51" dxfId="1">
      <formula>IF($L18="I",TRUE,FALSE)</formula>
    </cfRule>
    <cfRule type="expression" priority="52" dxfId="0">
      <formula>IF($L18="T",TRUE,FALSE)</formula>
    </cfRule>
  </conditionalFormatting>
  <conditionalFormatting sqref="F29:F32">
    <cfRule type="expression" priority="30" dxfId="1">
      <formula>IF($L29="I",TRUE,FALSE)</formula>
    </cfRule>
    <cfRule type="expression" priority="31" dxfId="0">
      <formula>IF($L29="T",TRUE,FALSE)</formula>
    </cfRule>
  </conditionalFormatting>
  <conditionalFormatting sqref="F18:F22">
    <cfRule type="expression" priority="49" dxfId="1">
      <formula>IF($L18="I",TRUE,FALSE)</formula>
    </cfRule>
    <cfRule type="expression" priority="50" dxfId="0">
      <formula>IF($L18="T",TRUE,FALSE)</formula>
    </cfRule>
  </conditionalFormatting>
  <conditionalFormatting sqref="B29:D32">
    <cfRule type="expression" priority="35" dxfId="1">
      <formula>IF($L29="I",TRUE,FALSE)</formula>
    </cfRule>
    <cfRule type="expression" priority="36" dxfId="0">
      <formula>IF($L29="T",TRUE,FALSE)</formula>
    </cfRule>
  </conditionalFormatting>
  <conditionalFormatting sqref="C29:C32">
    <cfRule type="expression" priority="34" dxfId="6">
      <formula>IF($L29="I",TRUE,FALSE)</formula>
    </cfRule>
  </conditionalFormatting>
  <conditionalFormatting sqref="E29:E32">
    <cfRule type="expression" priority="32" dxfId="1">
      <formula>IF($L29="I",TRUE,FALSE)</formula>
    </cfRule>
    <cfRule type="expression" priority="33" dxfId="0">
      <formula>IF($L29="T",TRUE,FALSE)</formula>
    </cfRule>
  </conditionalFormatting>
  <conditionalFormatting sqref="F25:F27">
    <cfRule type="expression" priority="21" dxfId="1">
      <formula>IF($L25="I",TRUE,FALSE)</formula>
    </cfRule>
    <cfRule type="expression" priority="22" dxfId="0">
      <formula>IF($L25="T",TRUE,FALSE)</formula>
    </cfRule>
  </conditionalFormatting>
  <conditionalFormatting sqref="G29:G32">
    <cfRule type="expression" priority="28" dxfId="1">
      <formula>IF($L29="I",TRUE,FALSE)</formula>
    </cfRule>
    <cfRule type="expression" priority="29" dxfId="0">
      <formula>IF($L29="T",TRUE,FALSE)</formula>
    </cfRule>
  </conditionalFormatting>
  <conditionalFormatting sqref="B25:D27">
    <cfRule type="expression" priority="26" dxfId="1">
      <formula>IF($L25="I",TRUE,FALSE)</formula>
    </cfRule>
    <cfRule type="expression" priority="27" dxfId="0">
      <formula>IF($L25="T",TRUE,FALSE)</formula>
    </cfRule>
  </conditionalFormatting>
  <conditionalFormatting sqref="C25:C27">
    <cfRule type="expression" priority="25" dxfId="6">
      <formula>IF($L25="I",TRUE,FALSE)</formula>
    </cfRule>
  </conditionalFormatting>
  <conditionalFormatting sqref="E25:E27">
    <cfRule type="expression" priority="23" dxfId="1">
      <formula>IF($L25="I",TRUE,FALSE)</formula>
    </cfRule>
    <cfRule type="expression" priority="24" dxfId="0">
      <formula>IF($L25="T",TRUE,FALSE)</formula>
    </cfRule>
  </conditionalFormatting>
  <conditionalFormatting sqref="G25:G27">
    <cfRule type="expression" priority="19" dxfId="1">
      <formula>IF($L25="I",TRUE,FALSE)</formula>
    </cfRule>
    <cfRule type="expression" priority="20" dxfId="0">
      <formula>IF($L25="T",TRUE,FALSE)</formula>
    </cfRule>
  </conditionalFormatting>
  <conditionalFormatting sqref="B34:D37">
    <cfRule type="expression" priority="17" dxfId="1">
      <formula>IF($L34="I",TRUE,FALSE)</formula>
    </cfRule>
    <cfRule type="expression" priority="18" dxfId="0">
      <formula>IF($L34="T",TRUE,FALSE)</formula>
    </cfRule>
  </conditionalFormatting>
  <conditionalFormatting sqref="C34:C37">
    <cfRule type="expression" priority="16" dxfId="6">
      <formula>IF($L34="I",TRUE,FALSE)</formula>
    </cfRule>
  </conditionalFormatting>
  <conditionalFormatting sqref="F34:F37">
    <cfRule type="expression" priority="14" dxfId="1">
      <formula>IF($L34="I",TRUE,FALSE)</formula>
    </cfRule>
    <cfRule type="expression" priority="15" dxfId="0">
      <formula>IF($L34="T",TRUE,FALSE)</formula>
    </cfRule>
  </conditionalFormatting>
  <conditionalFormatting sqref="E34:E37">
    <cfRule type="expression" priority="12" dxfId="1">
      <formula>IF($L34="I",TRUE,FALSE)</formula>
    </cfRule>
    <cfRule type="expression" priority="13" dxfId="0">
      <formula>IF($L34="T",TRUE,FALSE)</formula>
    </cfRule>
  </conditionalFormatting>
  <conditionalFormatting sqref="G34:G37">
    <cfRule type="expression" priority="10" dxfId="1">
      <formula>IF($L34="I",TRUE,FALSE)</formula>
    </cfRule>
    <cfRule type="expression" priority="11" dxfId="0">
      <formula>IF($L34="T",TRUE,FALSE)</formula>
    </cfRule>
  </conditionalFormatting>
  <conditionalFormatting sqref="B39:D42">
    <cfRule type="expression" priority="8" dxfId="1">
      <formula>IF($L39="I",TRUE,FALSE)</formula>
    </cfRule>
    <cfRule type="expression" priority="9" dxfId="0">
      <formula>IF($L39="T",TRUE,FALSE)</formula>
    </cfRule>
  </conditionalFormatting>
  <conditionalFormatting sqref="C39:C42">
    <cfRule type="expression" priority="7" dxfId="6">
      <formula>IF($L39="I",TRUE,FALSE)</formula>
    </cfRule>
  </conditionalFormatting>
  <conditionalFormatting sqref="E39:E42">
    <cfRule type="expression" priority="5" dxfId="1">
      <formula>IF($L39="I",TRUE,FALSE)</formula>
    </cfRule>
    <cfRule type="expression" priority="6" dxfId="0">
      <formula>IF($L39="T",TRUE,FALSE)</formula>
    </cfRule>
  </conditionalFormatting>
  <conditionalFormatting sqref="F39:F42">
    <cfRule type="expression" priority="3" dxfId="1">
      <formula>IF($L39="I",TRUE,FALSE)</formula>
    </cfRule>
    <cfRule type="expression" priority="4" dxfId="0">
      <formula>IF($L39="T",TRUE,FALSE)</formula>
    </cfRule>
  </conditionalFormatting>
  <conditionalFormatting sqref="G39:G42">
    <cfRule type="expression" priority="1" dxfId="1">
      <formula>IF($L39="I",TRUE,FALSE)</formula>
    </cfRule>
    <cfRule type="expression" priority="2" dxfId="0">
      <formula>IF($L39="T",TRUE,FALSE)</formula>
    </cfRule>
  </conditionalFormatting>
  <printOptions/>
  <pageMargins left="0.1968503937007874" right="0.1968503937007874" top="0.7874015748031497" bottom="0.7874015748031497" header="0.31496062992125984" footer="0.31496062992125984"/>
  <pageSetup fitToHeight="4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cp:lastPrinted>2022-04-26T17:42:34Z</cp:lastPrinted>
  <dcterms:created xsi:type="dcterms:W3CDTF">2022-04-14T12:33:54Z</dcterms:created>
  <dcterms:modified xsi:type="dcterms:W3CDTF">2022-05-10T14:25:39Z</dcterms:modified>
  <cp:category/>
  <cp:version/>
  <cp:contentType/>
  <cp:contentStatus/>
</cp:coreProperties>
</file>